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rtsenyuk\Desktop\MOF_home\ДБУ 2023\2022-09-14_! ! ! КМУ_ЗУ ДБУ 2023\пп.ґ.п.1.ч.1.ст.38 БКУ\"/>
    </mc:Choice>
  </mc:AlternateContent>
  <bookViews>
    <workbookView xWindow="0" yWindow="0" windowWidth="20490" windowHeight="7665"/>
  </bookViews>
  <sheets>
    <sheet name="2023 новий (2)" sheetId="38" r:id="rId1"/>
  </sheets>
  <definedNames>
    <definedName name="_xlnm.Print_Titles" localSheetId="0">'2023 новий (2)'!$A:$B</definedName>
    <definedName name="_xlnm.Print_Area" localSheetId="0">'2023 новий (2)'!$A$1:$Q$34</definedName>
  </definedNames>
  <calcPr calcId="162913"/>
</workbook>
</file>

<file path=xl/calcChain.xml><?xml version="1.0" encoding="utf-8"?>
<calcChain xmlns="http://schemas.openxmlformats.org/spreadsheetml/2006/main">
  <c r="K10" i="38" l="1"/>
  <c r="K11" i="38"/>
  <c r="K12" i="38"/>
  <c r="K13" i="38"/>
  <c r="K14" i="38"/>
  <c r="K15" i="38"/>
  <c r="K16" i="38"/>
  <c r="K17" i="38"/>
  <c r="K18" i="38"/>
  <c r="K19" i="38"/>
  <c r="K20" i="38"/>
  <c r="K21" i="38"/>
  <c r="K22" i="38"/>
  <c r="K23" i="38"/>
  <c r="K24" i="38"/>
  <c r="K25" i="38"/>
  <c r="K26" i="38"/>
  <c r="K27" i="38"/>
  <c r="K28" i="38"/>
  <c r="K29" i="38"/>
  <c r="K30" i="38"/>
  <c r="K31" i="38"/>
  <c r="K32" i="38"/>
  <c r="K33" i="38"/>
  <c r="K9" i="38"/>
  <c r="H10" i="38"/>
  <c r="H11" i="38"/>
  <c r="H12" i="38"/>
  <c r="H13" i="38"/>
  <c r="H14" i="38"/>
  <c r="H15" i="38"/>
  <c r="H16" i="38"/>
  <c r="H17" i="38"/>
  <c r="H18" i="38"/>
  <c r="H19" i="38"/>
  <c r="H20" i="38"/>
  <c r="H21" i="38"/>
  <c r="H22" i="38"/>
  <c r="H23" i="38"/>
  <c r="H24" i="38"/>
  <c r="H25" i="38"/>
  <c r="H26" i="38"/>
  <c r="H27" i="38"/>
  <c r="H28" i="38"/>
  <c r="H29" i="38"/>
  <c r="H30" i="38"/>
  <c r="H31" i="38"/>
  <c r="H32" i="38"/>
  <c r="H33" i="38"/>
  <c r="H9" i="38"/>
  <c r="H34" i="38" l="1"/>
  <c r="O10" i="38" l="1"/>
  <c r="O11" i="38"/>
  <c r="O12" i="38"/>
  <c r="O13" i="38"/>
  <c r="O14" i="38"/>
  <c r="O15" i="38"/>
  <c r="O16" i="38"/>
  <c r="O17" i="38"/>
  <c r="O18" i="38"/>
  <c r="O19" i="38"/>
  <c r="O20" i="38"/>
  <c r="O21" i="38"/>
  <c r="O22" i="38"/>
  <c r="O23" i="38"/>
  <c r="O24" i="38"/>
  <c r="O25" i="38"/>
  <c r="O26" i="38"/>
  <c r="O27" i="38"/>
  <c r="O28" i="38"/>
  <c r="O29" i="38"/>
  <c r="O30" i="38"/>
  <c r="O31" i="38"/>
  <c r="O32" i="38"/>
  <c r="O33" i="38"/>
  <c r="O9" i="38"/>
  <c r="Q34" i="38" l="1"/>
  <c r="P34" i="38"/>
  <c r="L35" i="38" l="1"/>
  <c r="I35" i="38"/>
  <c r="F35" i="38"/>
  <c r="D24" i="38" l="1"/>
  <c r="D21" i="38" l="1"/>
  <c r="D28" i="38"/>
  <c r="D33" i="38"/>
  <c r="D31" i="38"/>
  <c r="D22" i="38"/>
  <c r="D18" i="38"/>
  <c r="D20" i="38"/>
  <c r="D23" i="38"/>
  <c r="D32" i="38"/>
  <c r="D26" i="38"/>
  <c r="D29" i="38"/>
  <c r="D19" i="38"/>
  <c r="D9" i="38"/>
  <c r="D27" i="38"/>
  <c r="D16" i="38"/>
  <c r="D10" i="38"/>
  <c r="J35" i="38"/>
  <c r="D25" i="38"/>
  <c r="D11" i="38"/>
  <c r="D12" i="38"/>
  <c r="D13" i="38"/>
  <c r="D30" i="38"/>
  <c r="D15" i="38"/>
  <c r="D17" i="38"/>
  <c r="D14" i="38"/>
  <c r="G35" i="38" l="1"/>
  <c r="M35" i="38"/>
  <c r="E14" i="38" l="1"/>
  <c r="E13" i="38"/>
  <c r="E12" i="38"/>
  <c r="E30" i="38"/>
  <c r="E11" i="38"/>
  <c r="E17" i="38"/>
  <c r="E15" i="38"/>
  <c r="I34" i="38" l="1"/>
  <c r="K34" i="38"/>
  <c r="E16" i="38"/>
  <c r="E19" i="38"/>
  <c r="E9" i="38"/>
  <c r="E33" i="38"/>
  <c r="E21" i="38"/>
  <c r="E28" i="38"/>
  <c r="E29" i="38"/>
  <c r="E26" i="38"/>
  <c r="E22" i="38"/>
  <c r="E27" i="38"/>
  <c r="E25" i="38"/>
  <c r="E31" i="38"/>
  <c r="E10" i="38"/>
  <c r="E23" i="38"/>
  <c r="E18" i="38"/>
  <c r="E32" i="38"/>
  <c r="E20" i="38"/>
  <c r="E24" i="38"/>
  <c r="L34" i="38" l="1"/>
  <c r="F34" i="38"/>
  <c r="O34" i="38" l="1"/>
  <c r="N28" i="38" l="1"/>
  <c r="N29" i="38"/>
  <c r="N21" i="38"/>
  <c r="N12" i="38"/>
  <c r="N13" i="38"/>
  <c r="N14" i="38" l="1"/>
  <c r="N17" i="38"/>
  <c r="N19" i="38" l="1"/>
  <c r="N23" i="38"/>
  <c r="N27" i="38"/>
  <c r="N30" i="38"/>
  <c r="N22" i="38"/>
  <c r="N34" i="38" l="1"/>
</calcChain>
</file>

<file path=xl/sharedStrings.xml><?xml version="1.0" encoding="utf-8"?>
<sst xmlns="http://schemas.openxmlformats.org/spreadsheetml/2006/main" count="46" uniqueCount="40">
  <si>
    <t>Вінницька</t>
  </si>
  <si>
    <t>Волинська</t>
  </si>
  <si>
    <t>Дніпропетровська</t>
  </si>
  <si>
    <t>Донецька</t>
  </si>
  <si>
    <t>Житомирська</t>
  </si>
  <si>
    <t>Закарпатська</t>
  </si>
  <si>
    <t>Запорізька</t>
  </si>
  <si>
    <t>Івано-Франківська</t>
  </si>
  <si>
    <t>Київська</t>
  </si>
  <si>
    <t>Кіровоградська</t>
  </si>
  <si>
    <t>Луганська</t>
  </si>
  <si>
    <t>Львівська</t>
  </si>
  <si>
    <t>Миколаївська</t>
  </si>
  <si>
    <t>Одеська</t>
  </si>
  <si>
    <t>Полтавська</t>
  </si>
  <si>
    <t>Рівненська</t>
  </si>
  <si>
    <t>Сумська</t>
  </si>
  <si>
    <t>Тернопільська</t>
  </si>
  <si>
    <t>Харківська</t>
  </si>
  <si>
    <t>Херсонська</t>
  </si>
  <si>
    <t>Хмельницька</t>
  </si>
  <si>
    <t>Черкаська</t>
  </si>
  <si>
    <t>Чернівецька</t>
  </si>
  <si>
    <t>Чернігівська</t>
  </si>
  <si>
    <t>м. Київ</t>
  </si>
  <si>
    <t xml:space="preserve">№ п/п </t>
  </si>
  <si>
    <t>Регіон</t>
  </si>
  <si>
    <t>Всього:</t>
  </si>
  <si>
    <t>Видатки споживання</t>
  </si>
  <si>
    <t>Видатки розвитку</t>
  </si>
  <si>
    <t>кількість, од.</t>
  </si>
  <si>
    <t>кількість, од. форм</t>
  </si>
  <si>
    <t>притулки</t>
  </si>
  <si>
    <t>Обсяг коштів разом:</t>
  </si>
  <si>
    <t>притулків</t>
  </si>
  <si>
    <t>сума коштів, тис. грн</t>
  </si>
  <si>
    <t>спеціалізовані служби первинного соціально-психологічного консультування</t>
  </si>
  <si>
    <t>денні центри соціально-психологічної допомоги</t>
  </si>
  <si>
    <t>Розрахунок до бюджетного запиту на 2023 рік обсягу субвенції за бюджетною програмою за КПКВК 2511240 „Субвенція з державного бюджету місцевим бюджетам на створення мережі спеціалізованих служб підтримки осіб, які постраждали від домашнього насильства та/або насильства за ознакою статі”</t>
  </si>
  <si>
    <t>вартість, грн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</si>
</sst>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#,##0.0000"/>
  </numFmts>
  <fonts count="4">
    <font>
      <sz val="10"/>
      <color rgb="FF000000"/>
      <name val="Arimo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0"/>
      <color rgb="FF000000"/>
      <name val="Arimo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 applyFont="1" applyAlignment="1"/>
    <xf numFmtId="0" fontId="2" fillId="0" borderId="1" xfId="0" applyFont="1" applyFill="1" applyBorder="1" applyAlignment="1">
      <alignment wrapText="1"/>
    </xf>
    <xf numFmtId="0" fontId="0" fillId="0" borderId="0" xfId="0" applyFont="1" applyFill="1" applyAlignment="1"/>
    <xf numFmtId="0" fontId="2" fillId="0" borderId="0" xfId="0" applyFont="1" applyFill="1" applyAlignment="1">
      <alignment horizontal="center" wrapText="1"/>
    </xf>
    <xf numFmtId="0" fontId="2" fillId="0" borderId="0" xfId="0" applyFont="1" applyFill="1" applyAlignment="1">
      <alignment wrapText="1"/>
    </xf>
    <xf numFmtId="0" fontId="3" fillId="0" borderId="0" xfId="0" applyFont="1" applyFill="1" applyAlignment="1"/>
    <xf numFmtId="0" fontId="1" fillId="0" borderId="1" xfId="0" applyFont="1" applyFill="1" applyBorder="1" applyAlignment="1">
      <alignment wrapText="1"/>
    </xf>
    <xf numFmtId="0" fontId="1" fillId="0" borderId="1" xfId="0" applyFont="1" applyFill="1" applyBorder="1" applyAlignment="1"/>
    <xf numFmtId="0" fontId="0" fillId="0" borderId="1" xfId="0" applyFont="1" applyFill="1" applyBorder="1" applyAlignment="1"/>
    <xf numFmtId="0" fontId="1" fillId="0" borderId="1" xfId="0" applyFont="1" applyFill="1" applyBorder="1" applyAlignment="1">
      <alignment horizontal="center" wrapText="1"/>
    </xf>
    <xf numFmtId="164" fontId="1" fillId="0" borderId="1" xfId="0" applyNumberFormat="1" applyFont="1" applyFill="1" applyBorder="1" applyAlignment="1">
      <alignment wrapText="1"/>
    </xf>
    <xf numFmtId="165" fontId="1" fillId="0" borderId="1" xfId="0" applyNumberFormat="1" applyFont="1" applyFill="1" applyBorder="1" applyAlignment="1"/>
    <xf numFmtId="164" fontId="1" fillId="0" borderId="1" xfId="0" applyNumberFormat="1" applyFont="1" applyFill="1" applyBorder="1" applyAlignment="1"/>
    <xf numFmtId="3" fontId="1" fillId="0" borderId="1" xfId="0" applyNumberFormat="1" applyFont="1" applyFill="1" applyBorder="1" applyAlignment="1"/>
    <xf numFmtId="164" fontId="2" fillId="0" borderId="1" xfId="0" applyNumberFormat="1" applyFont="1" applyFill="1" applyBorder="1" applyAlignment="1"/>
    <xf numFmtId="164" fontId="0" fillId="0" borderId="0" xfId="0" applyNumberFormat="1" applyFont="1" applyFill="1" applyAlignment="1"/>
    <xf numFmtId="164" fontId="2" fillId="0" borderId="1" xfId="0" applyNumberFormat="1" applyFont="1" applyFill="1" applyBorder="1" applyAlignment="1">
      <alignment wrapText="1"/>
    </xf>
    <xf numFmtId="3" fontId="2" fillId="0" borderId="1" xfId="0" applyNumberFormat="1" applyFont="1" applyFill="1" applyBorder="1" applyAlignment="1">
      <alignment wrapText="1"/>
    </xf>
    <xf numFmtId="3" fontId="2" fillId="0" borderId="1" xfId="0" applyNumberFormat="1" applyFont="1" applyFill="1" applyBorder="1" applyAlignment="1"/>
    <xf numFmtId="0" fontId="0" fillId="0" borderId="0" xfId="0" applyFont="1" applyFill="1" applyAlignment="1">
      <alignment wrapText="1"/>
    </xf>
    <xf numFmtId="0" fontId="2" fillId="0" borderId="0" xfId="0" applyFont="1" applyFill="1" applyAlignment="1">
      <alignment horizont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" fontId="2" fillId="0" borderId="1" xfId="0" applyNumberFormat="1" applyFont="1" applyFill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S40"/>
  <sheetViews>
    <sheetView tabSelected="1" view="pageBreakPreview" topLeftCell="A16" zoomScale="79" zoomScaleNormal="100" zoomScaleSheetLayoutView="79" workbookViewId="0">
      <pane xSplit="2" topLeftCell="C1" activePane="topRight" state="frozen"/>
      <selection pane="topRight" activeCell="O6" sqref="O6:O7"/>
    </sheetView>
  </sheetViews>
  <sheetFormatPr defaultColWidth="9.140625" defaultRowHeight="12.75" outlineLevelRow="1" outlineLevelCol="1"/>
  <cols>
    <col min="1" max="1" width="8.5703125" style="2" customWidth="1"/>
    <col min="2" max="2" width="17.7109375" style="2" customWidth="1"/>
    <col min="3" max="3" width="15.42578125" style="2" hidden="1" customWidth="1" outlineLevel="1"/>
    <col min="4" max="5" width="13" style="2" hidden="1" customWidth="1" outlineLevel="1"/>
    <col min="6" max="6" width="13" style="2" customWidth="1" collapsed="1"/>
    <col min="7" max="7" width="15.85546875" style="2" customWidth="1" outlineLevel="1"/>
    <col min="8" max="8" width="15.85546875" style="2" customWidth="1"/>
    <col min="9" max="9" width="14.7109375" style="2" customWidth="1"/>
    <col min="10" max="10" width="14.140625" style="2" customWidth="1" outlineLevel="1"/>
    <col min="11" max="12" width="14.140625" style="2" customWidth="1"/>
    <col min="13" max="13" width="16.42578125" style="2" customWidth="1" outlineLevel="1"/>
    <col min="14" max="14" width="16.42578125" style="2" customWidth="1"/>
    <col min="15" max="15" width="11.140625" style="2" customWidth="1"/>
    <col min="16" max="16" width="11.85546875" style="2" customWidth="1"/>
    <col min="17" max="17" width="11.140625" style="2" customWidth="1"/>
    <col min="18" max="18" width="12.7109375" style="2" customWidth="1"/>
    <col min="19" max="16384" width="9.140625" style="2"/>
  </cols>
  <sheetData>
    <row r="2" spans="1:19" ht="48" customHeight="1">
      <c r="C2" s="3"/>
      <c r="D2" s="4"/>
      <c r="E2" s="4"/>
      <c r="F2" s="20" t="s">
        <v>38</v>
      </c>
      <c r="G2" s="20"/>
      <c r="H2" s="20"/>
      <c r="I2" s="20"/>
      <c r="J2" s="20"/>
      <c r="K2" s="20"/>
      <c r="L2" s="20"/>
      <c r="M2" s="20"/>
      <c r="N2" s="20"/>
      <c r="O2" s="20"/>
      <c r="P2" s="20"/>
      <c r="Q2" s="3"/>
    </row>
    <row r="6" spans="1:19" s="5" customFormat="1" ht="46.15" customHeight="1">
      <c r="A6" s="21" t="s">
        <v>25</v>
      </c>
      <c r="B6" s="21" t="s">
        <v>26</v>
      </c>
      <c r="C6" s="22"/>
      <c r="D6" s="23" t="s">
        <v>37</v>
      </c>
      <c r="E6" s="24"/>
      <c r="F6" s="24"/>
      <c r="G6" s="24"/>
      <c r="H6" s="25"/>
      <c r="I6" s="23" t="s">
        <v>36</v>
      </c>
      <c r="J6" s="24"/>
      <c r="K6" s="25"/>
      <c r="L6" s="26" t="s">
        <v>32</v>
      </c>
      <c r="M6" s="27"/>
      <c r="N6" s="28"/>
      <c r="O6" s="21" t="s">
        <v>33</v>
      </c>
      <c r="P6" s="29"/>
      <c r="Q6" s="30"/>
    </row>
    <row r="7" spans="1:19" s="5" customFormat="1" ht="99.75" customHeight="1">
      <c r="A7" s="31"/>
      <c r="B7" s="31"/>
      <c r="C7" s="22" t="s">
        <v>34</v>
      </c>
      <c r="D7" s="32"/>
      <c r="E7" s="32" t="s">
        <v>31</v>
      </c>
      <c r="F7" s="32" t="s">
        <v>30</v>
      </c>
      <c r="G7" s="33" t="s">
        <v>39</v>
      </c>
      <c r="H7" s="33" t="s">
        <v>35</v>
      </c>
      <c r="I7" s="22" t="s">
        <v>30</v>
      </c>
      <c r="J7" s="33" t="s">
        <v>39</v>
      </c>
      <c r="K7" s="22" t="s">
        <v>35</v>
      </c>
      <c r="L7" s="22" t="s">
        <v>30</v>
      </c>
      <c r="M7" s="33" t="s">
        <v>39</v>
      </c>
      <c r="N7" s="22" t="s">
        <v>35</v>
      </c>
      <c r="O7" s="31"/>
      <c r="P7" s="22" t="s">
        <v>28</v>
      </c>
      <c r="Q7" s="22" t="s">
        <v>29</v>
      </c>
    </row>
    <row r="8" spans="1:19">
      <c r="A8" s="6"/>
      <c r="B8" s="6"/>
      <c r="C8" s="6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8"/>
      <c r="P8" s="8"/>
      <c r="Q8" s="8"/>
    </row>
    <row r="9" spans="1:19">
      <c r="A9" s="9">
        <v>1</v>
      </c>
      <c r="B9" s="6" t="s">
        <v>0</v>
      </c>
      <c r="C9" s="10">
        <v>2792</v>
      </c>
      <c r="D9" s="11" t="e">
        <f>#REF!/#REF!</f>
        <v>#REF!</v>
      </c>
      <c r="E9" s="12" t="e">
        <f>G9/#REF!*1000</f>
        <v>#REF!</v>
      </c>
      <c r="F9" s="12">
        <v>1</v>
      </c>
      <c r="G9" s="12">
        <v>3115039.2</v>
      </c>
      <c r="H9" s="12">
        <f>+G9*F9/1000</f>
        <v>3115.0392000000002</v>
      </c>
      <c r="I9" s="13">
        <v>3</v>
      </c>
      <c r="J9" s="12">
        <v>492040.9</v>
      </c>
      <c r="K9" s="12">
        <f>+J9*I9/1000</f>
        <v>1476.1227000000001</v>
      </c>
      <c r="L9" s="12">
        <v>1</v>
      </c>
      <c r="M9" s="12">
        <v>3614800</v>
      </c>
      <c r="N9" s="12">
        <v>3614.8</v>
      </c>
      <c r="O9" s="14">
        <f>+P9+Q9</f>
        <v>8205.9</v>
      </c>
      <c r="P9" s="14">
        <v>1004</v>
      </c>
      <c r="Q9" s="14">
        <v>7201.9</v>
      </c>
      <c r="R9" s="15"/>
      <c r="S9" s="15"/>
    </row>
    <row r="10" spans="1:19">
      <c r="A10" s="9">
        <v>2</v>
      </c>
      <c r="B10" s="6" t="s">
        <v>1</v>
      </c>
      <c r="C10" s="10">
        <v>2792</v>
      </c>
      <c r="D10" s="11" t="e">
        <f>#REF!/#REF!</f>
        <v>#REF!</v>
      </c>
      <c r="E10" s="12" t="e">
        <f>G10/#REF!*1000</f>
        <v>#REF!</v>
      </c>
      <c r="F10" s="12">
        <v>1</v>
      </c>
      <c r="G10" s="12">
        <v>3115039.2</v>
      </c>
      <c r="H10" s="12">
        <f t="shared" ref="H10:H33" si="0">+G10*F10/1000</f>
        <v>3115.0392000000002</v>
      </c>
      <c r="I10" s="13">
        <v>2</v>
      </c>
      <c r="J10" s="12">
        <v>492040.9</v>
      </c>
      <c r="K10" s="12">
        <f t="shared" ref="K10:K33" si="1">+J10*I10/1000</f>
        <v>984.08180000000004</v>
      </c>
      <c r="L10" s="12">
        <v>1</v>
      </c>
      <c r="M10" s="12">
        <v>3614800</v>
      </c>
      <c r="N10" s="12">
        <v>3614.8</v>
      </c>
      <c r="O10" s="14">
        <f t="shared" ref="O10:O33" si="2">+P10+Q10</f>
        <v>7713.9000000000005</v>
      </c>
      <c r="P10" s="14">
        <v>943.8</v>
      </c>
      <c r="Q10" s="14">
        <v>6770.1</v>
      </c>
      <c r="R10" s="15"/>
      <c r="S10" s="15"/>
    </row>
    <row r="11" spans="1:19">
      <c r="A11" s="9">
        <v>3</v>
      </c>
      <c r="B11" s="6" t="s">
        <v>2</v>
      </c>
      <c r="C11" s="10">
        <v>2792</v>
      </c>
      <c r="D11" s="11" t="e">
        <f>#REF!/#REF!</f>
        <v>#REF!</v>
      </c>
      <c r="E11" s="12" t="e">
        <f>G11/#REF!*1000</f>
        <v>#REF!</v>
      </c>
      <c r="F11" s="12">
        <v>2</v>
      </c>
      <c r="G11" s="12">
        <v>3115039.2</v>
      </c>
      <c r="H11" s="12">
        <f t="shared" si="0"/>
        <v>6230.0784000000003</v>
      </c>
      <c r="I11" s="13">
        <v>1</v>
      </c>
      <c r="J11" s="12">
        <v>492040.9</v>
      </c>
      <c r="K11" s="12">
        <f t="shared" si="1"/>
        <v>492.04090000000002</v>
      </c>
      <c r="L11" s="12">
        <v>1</v>
      </c>
      <c r="M11" s="12">
        <v>3614800</v>
      </c>
      <c r="N11" s="12">
        <v>3614.8</v>
      </c>
      <c r="O11" s="14">
        <f t="shared" si="2"/>
        <v>10336.9</v>
      </c>
      <c r="P11" s="14">
        <v>1264.8</v>
      </c>
      <c r="Q11" s="14">
        <v>9072.1</v>
      </c>
      <c r="R11" s="15"/>
      <c r="S11" s="15"/>
    </row>
    <row r="12" spans="1:19">
      <c r="A12" s="9">
        <v>4</v>
      </c>
      <c r="B12" s="6" t="s">
        <v>3</v>
      </c>
      <c r="C12" s="10">
        <v>2792</v>
      </c>
      <c r="D12" s="11" t="e">
        <f>#REF!/#REF!</f>
        <v>#REF!</v>
      </c>
      <c r="E12" s="12" t="e">
        <f>G12/#REF!*1000</f>
        <v>#REF!</v>
      </c>
      <c r="F12" s="12">
        <v>1</v>
      </c>
      <c r="G12" s="12">
        <v>3115039.2</v>
      </c>
      <c r="H12" s="12">
        <f t="shared" si="0"/>
        <v>3115.0392000000002</v>
      </c>
      <c r="I12" s="13">
        <v>5</v>
      </c>
      <c r="J12" s="12">
        <v>492040.9</v>
      </c>
      <c r="K12" s="12">
        <f t="shared" si="1"/>
        <v>2460.2044999999998</v>
      </c>
      <c r="L12" s="12"/>
      <c r="M12" s="12">
        <v>0</v>
      </c>
      <c r="N12" s="12">
        <f t="shared" ref="N12:N30" si="3">+M12*L12/1000</f>
        <v>0</v>
      </c>
      <c r="O12" s="14">
        <f t="shared" si="2"/>
        <v>5575.3</v>
      </c>
      <c r="P12" s="14">
        <v>682.2</v>
      </c>
      <c r="Q12" s="14">
        <v>4893.1000000000004</v>
      </c>
      <c r="R12" s="15"/>
      <c r="S12" s="15"/>
    </row>
    <row r="13" spans="1:19">
      <c r="A13" s="9">
        <v>5</v>
      </c>
      <c r="B13" s="6" t="s">
        <v>4</v>
      </c>
      <c r="C13" s="10">
        <v>0</v>
      </c>
      <c r="D13" s="11" t="e">
        <f>#REF!/#REF!</f>
        <v>#REF!</v>
      </c>
      <c r="E13" s="12" t="e">
        <f>G13/#REF!*1000</f>
        <v>#REF!</v>
      </c>
      <c r="F13" s="12">
        <v>1</v>
      </c>
      <c r="G13" s="12">
        <v>3115039.2</v>
      </c>
      <c r="H13" s="12">
        <f t="shared" si="0"/>
        <v>3115.0392000000002</v>
      </c>
      <c r="I13" s="13">
        <v>3</v>
      </c>
      <c r="J13" s="12">
        <v>492040.9</v>
      </c>
      <c r="K13" s="12">
        <f t="shared" si="1"/>
        <v>1476.1227000000001</v>
      </c>
      <c r="L13" s="12"/>
      <c r="M13" s="12">
        <v>0</v>
      </c>
      <c r="N13" s="12">
        <f t="shared" si="3"/>
        <v>0</v>
      </c>
      <c r="O13" s="14">
        <f t="shared" si="2"/>
        <v>4591.2</v>
      </c>
      <c r="P13" s="14">
        <v>561.79999999999995</v>
      </c>
      <c r="Q13" s="14">
        <v>4029.4</v>
      </c>
      <c r="R13" s="15"/>
      <c r="S13" s="15"/>
    </row>
    <row r="14" spans="1:19">
      <c r="A14" s="9">
        <v>6</v>
      </c>
      <c r="B14" s="6" t="s">
        <v>5</v>
      </c>
      <c r="C14" s="10">
        <v>0</v>
      </c>
      <c r="D14" s="11" t="e">
        <f>#REF!/#REF!</f>
        <v>#REF!</v>
      </c>
      <c r="E14" s="12" t="e">
        <f>G14/#REF!*1000</f>
        <v>#REF!</v>
      </c>
      <c r="F14" s="12">
        <v>1</v>
      </c>
      <c r="G14" s="12">
        <v>3115039.2</v>
      </c>
      <c r="H14" s="12">
        <f t="shared" si="0"/>
        <v>3115.0392000000002</v>
      </c>
      <c r="I14" s="13">
        <v>4</v>
      </c>
      <c r="J14" s="12">
        <v>492040.9</v>
      </c>
      <c r="K14" s="12">
        <f t="shared" si="1"/>
        <v>1968.1636000000001</v>
      </c>
      <c r="L14" s="12"/>
      <c r="M14" s="12">
        <v>0</v>
      </c>
      <c r="N14" s="12">
        <f t="shared" si="3"/>
        <v>0</v>
      </c>
      <c r="O14" s="14">
        <f t="shared" si="2"/>
        <v>5083.2</v>
      </c>
      <c r="P14" s="14">
        <v>622</v>
      </c>
      <c r="Q14" s="14">
        <v>4461.2</v>
      </c>
      <c r="R14" s="15"/>
      <c r="S14" s="15"/>
    </row>
    <row r="15" spans="1:19">
      <c r="A15" s="9">
        <v>7</v>
      </c>
      <c r="B15" s="6" t="s">
        <v>6</v>
      </c>
      <c r="C15" s="10">
        <v>2792</v>
      </c>
      <c r="D15" s="11" t="e">
        <f>#REF!/#REF!</f>
        <v>#REF!</v>
      </c>
      <c r="E15" s="12" t="e">
        <f>G15/#REF!*1000</f>
        <v>#REF!</v>
      </c>
      <c r="F15" s="12">
        <v>1</v>
      </c>
      <c r="G15" s="12">
        <v>3115039.2</v>
      </c>
      <c r="H15" s="12">
        <f t="shared" si="0"/>
        <v>3115.0392000000002</v>
      </c>
      <c r="I15" s="13">
        <v>3</v>
      </c>
      <c r="J15" s="12">
        <v>492040.9</v>
      </c>
      <c r="K15" s="12">
        <f t="shared" si="1"/>
        <v>1476.1227000000001</v>
      </c>
      <c r="L15" s="12">
        <v>1</v>
      </c>
      <c r="M15" s="12">
        <v>3614800</v>
      </c>
      <c r="N15" s="12">
        <v>3614.8</v>
      </c>
      <c r="O15" s="14">
        <f t="shared" si="2"/>
        <v>8205.9</v>
      </c>
      <c r="P15" s="14">
        <v>1004</v>
      </c>
      <c r="Q15" s="14">
        <v>7201.9</v>
      </c>
      <c r="R15" s="15"/>
      <c r="S15" s="15"/>
    </row>
    <row r="16" spans="1:19">
      <c r="A16" s="9">
        <v>8</v>
      </c>
      <c r="B16" s="6" t="s">
        <v>7</v>
      </c>
      <c r="C16" s="10">
        <v>2792</v>
      </c>
      <c r="D16" s="11" t="e">
        <f>#REF!/#REF!</f>
        <v>#REF!</v>
      </c>
      <c r="E16" s="12" t="e">
        <f>G16/#REF!*1000</f>
        <v>#REF!</v>
      </c>
      <c r="F16" s="12">
        <v>1</v>
      </c>
      <c r="G16" s="12">
        <v>3115039.2</v>
      </c>
      <c r="H16" s="12">
        <f t="shared" si="0"/>
        <v>3115.0392000000002</v>
      </c>
      <c r="I16" s="13">
        <v>4</v>
      </c>
      <c r="J16" s="12">
        <v>492040.9</v>
      </c>
      <c r="K16" s="12">
        <f t="shared" si="1"/>
        <v>1968.1636000000001</v>
      </c>
      <c r="L16" s="12">
        <v>1</v>
      </c>
      <c r="M16" s="12">
        <v>3614800</v>
      </c>
      <c r="N16" s="12">
        <v>3614.8</v>
      </c>
      <c r="O16" s="14">
        <f t="shared" si="2"/>
        <v>8698</v>
      </c>
      <c r="P16" s="14">
        <v>1064.2</v>
      </c>
      <c r="Q16" s="14">
        <v>7633.8</v>
      </c>
      <c r="R16" s="15"/>
      <c r="S16" s="15"/>
    </row>
    <row r="17" spans="1:19">
      <c r="A17" s="9">
        <v>9</v>
      </c>
      <c r="B17" s="6" t="s">
        <v>8</v>
      </c>
      <c r="C17" s="10">
        <v>0</v>
      </c>
      <c r="D17" s="11" t="e">
        <f>#REF!/#REF!</f>
        <v>#REF!</v>
      </c>
      <c r="E17" s="12" t="e">
        <f>G17/#REF!*1000</f>
        <v>#REF!</v>
      </c>
      <c r="F17" s="12">
        <v>1</v>
      </c>
      <c r="G17" s="12">
        <v>3115039.2</v>
      </c>
      <c r="H17" s="12">
        <f t="shared" si="0"/>
        <v>3115.0392000000002</v>
      </c>
      <c r="I17" s="13">
        <v>5</v>
      </c>
      <c r="J17" s="12">
        <v>492040.9</v>
      </c>
      <c r="K17" s="12">
        <f t="shared" si="1"/>
        <v>2460.2044999999998</v>
      </c>
      <c r="L17" s="12"/>
      <c r="M17" s="12"/>
      <c r="N17" s="12">
        <f t="shared" si="3"/>
        <v>0</v>
      </c>
      <c r="O17" s="14">
        <f t="shared" si="2"/>
        <v>5575.3</v>
      </c>
      <c r="P17" s="14">
        <v>682.2</v>
      </c>
      <c r="Q17" s="14">
        <v>4893.1000000000004</v>
      </c>
      <c r="R17" s="15"/>
      <c r="S17" s="15"/>
    </row>
    <row r="18" spans="1:19">
      <c r="A18" s="9">
        <v>10</v>
      </c>
      <c r="B18" s="6" t="s">
        <v>9</v>
      </c>
      <c r="C18" s="10">
        <v>2792</v>
      </c>
      <c r="D18" s="11" t="e">
        <f>#REF!/#REF!</f>
        <v>#REF!</v>
      </c>
      <c r="E18" s="12" t="e">
        <f>G18/#REF!*1000</f>
        <v>#REF!</v>
      </c>
      <c r="F18" s="12">
        <v>1</v>
      </c>
      <c r="G18" s="12">
        <v>3115039.2</v>
      </c>
      <c r="H18" s="12">
        <f t="shared" si="0"/>
        <v>3115.0392000000002</v>
      </c>
      <c r="I18" s="13">
        <v>3</v>
      </c>
      <c r="J18" s="12">
        <v>492040.9</v>
      </c>
      <c r="K18" s="12">
        <f t="shared" si="1"/>
        <v>1476.1227000000001</v>
      </c>
      <c r="L18" s="12">
        <v>1</v>
      </c>
      <c r="M18" s="12">
        <v>3614800</v>
      </c>
      <c r="N18" s="12">
        <v>3614.8</v>
      </c>
      <c r="O18" s="14">
        <f t="shared" si="2"/>
        <v>8205.9</v>
      </c>
      <c r="P18" s="14">
        <v>1004</v>
      </c>
      <c r="Q18" s="14">
        <v>7201.9</v>
      </c>
      <c r="R18" s="15"/>
      <c r="S18" s="15"/>
    </row>
    <row r="19" spans="1:19">
      <c r="A19" s="9">
        <v>11</v>
      </c>
      <c r="B19" s="6" t="s">
        <v>10</v>
      </c>
      <c r="C19" s="10">
        <v>2594.5</v>
      </c>
      <c r="D19" s="11" t="e">
        <f>#REF!/#REF!</f>
        <v>#REF!</v>
      </c>
      <c r="E19" s="12" t="e">
        <f>G19/#REF!*1000</f>
        <v>#REF!</v>
      </c>
      <c r="F19" s="12">
        <v>2</v>
      </c>
      <c r="G19" s="12">
        <v>3115039.2</v>
      </c>
      <c r="H19" s="12">
        <f t="shared" si="0"/>
        <v>6230.0784000000003</v>
      </c>
      <c r="I19" s="13">
        <v>5</v>
      </c>
      <c r="J19" s="12">
        <v>492040.9</v>
      </c>
      <c r="K19" s="12">
        <f t="shared" si="1"/>
        <v>2460.2044999999998</v>
      </c>
      <c r="L19" s="12"/>
      <c r="M19" s="12"/>
      <c r="N19" s="12">
        <f t="shared" si="3"/>
        <v>0</v>
      </c>
      <c r="O19" s="14">
        <f t="shared" si="2"/>
        <v>8690.2999999999993</v>
      </c>
      <c r="P19" s="14">
        <v>1063.3</v>
      </c>
      <c r="Q19" s="14">
        <v>7627</v>
      </c>
      <c r="R19" s="15"/>
      <c r="S19" s="15"/>
    </row>
    <row r="20" spans="1:19">
      <c r="A20" s="9">
        <v>12</v>
      </c>
      <c r="B20" s="6" t="s">
        <v>11</v>
      </c>
      <c r="C20" s="10">
        <v>2792</v>
      </c>
      <c r="D20" s="11" t="e">
        <f>#REF!/#REF!</f>
        <v>#REF!</v>
      </c>
      <c r="E20" s="12" t="e">
        <f>G20/#REF!*1000</f>
        <v>#REF!</v>
      </c>
      <c r="F20" s="12">
        <v>1</v>
      </c>
      <c r="G20" s="12">
        <v>3115039.2</v>
      </c>
      <c r="H20" s="12">
        <f t="shared" si="0"/>
        <v>3115.0392000000002</v>
      </c>
      <c r="I20" s="13">
        <v>5</v>
      </c>
      <c r="J20" s="12">
        <v>492040.9</v>
      </c>
      <c r="K20" s="12">
        <f t="shared" si="1"/>
        <v>2460.2044999999998</v>
      </c>
      <c r="L20" s="12">
        <v>1</v>
      </c>
      <c r="M20" s="12">
        <v>3614800</v>
      </c>
      <c r="N20" s="12">
        <v>3614.8</v>
      </c>
      <c r="O20" s="14">
        <f t="shared" si="2"/>
        <v>9190</v>
      </c>
      <c r="P20" s="14">
        <v>1124.4000000000001</v>
      </c>
      <c r="Q20" s="14">
        <v>8065.6</v>
      </c>
      <c r="R20" s="15"/>
      <c r="S20" s="15"/>
    </row>
    <row r="21" spans="1:19">
      <c r="A21" s="9">
        <v>13</v>
      </c>
      <c r="B21" s="6" t="s">
        <v>12</v>
      </c>
      <c r="C21" s="10">
        <v>0</v>
      </c>
      <c r="D21" s="11" t="e">
        <f>#REF!/#REF!</f>
        <v>#REF!</v>
      </c>
      <c r="E21" s="12" t="e">
        <f>G21/#REF!*1000</f>
        <v>#REF!</v>
      </c>
      <c r="F21" s="12"/>
      <c r="G21" s="12"/>
      <c r="H21" s="12">
        <f t="shared" si="0"/>
        <v>0</v>
      </c>
      <c r="I21" s="13">
        <v>2</v>
      </c>
      <c r="J21" s="12">
        <v>492040.9</v>
      </c>
      <c r="K21" s="12">
        <f t="shared" si="1"/>
        <v>984.08180000000004</v>
      </c>
      <c r="L21" s="12"/>
      <c r="M21" s="12"/>
      <c r="N21" s="12">
        <f t="shared" si="3"/>
        <v>0</v>
      </c>
      <c r="O21" s="14">
        <f t="shared" si="2"/>
        <v>984.1</v>
      </c>
      <c r="P21" s="14">
        <v>120.4</v>
      </c>
      <c r="Q21" s="14">
        <v>863.7</v>
      </c>
      <c r="R21" s="15"/>
      <c r="S21" s="15"/>
    </row>
    <row r="22" spans="1:19">
      <c r="A22" s="9">
        <v>14</v>
      </c>
      <c r="B22" s="6" t="s">
        <v>13</v>
      </c>
      <c r="C22" s="10">
        <v>0</v>
      </c>
      <c r="D22" s="11" t="e">
        <f>#REF!/#REF!</f>
        <v>#REF!</v>
      </c>
      <c r="E22" s="12" t="e">
        <f>G22/#REF!*1000</f>
        <v>#REF!</v>
      </c>
      <c r="F22" s="12">
        <v>1</v>
      </c>
      <c r="G22" s="12">
        <v>3115039.2</v>
      </c>
      <c r="H22" s="12">
        <f t="shared" si="0"/>
        <v>3115.0392000000002</v>
      </c>
      <c r="I22" s="13">
        <v>4</v>
      </c>
      <c r="J22" s="12">
        <v>492040.9</v>
      </c>
      <c r="K22" s="12">
        <f t="shared" si="1"/>
        <v>1968.1636000000001</v>
      </c>
      <c r="L22" s="12"/>
      <c r="M22" s="12"/>
      <c r="N22" s="12">
        <f t="shared" si="3"/>
        <v>0</v>
      </c>
      <c r="O22" s="14">
        <f t="shared" si="2"/>
        <v>5083.2</v>
      </c>
      <c r="P22" s="14">
        <v>622</v>
      </c>
      <c r="Q22" s="14">
        <v>4461.2</v>
      </c>
      <c r="R22" s="15"/>
      <c r="S22" s="15"/>
    </row>
    <row r="23" spans="1:19">
      <c r="A23" s="9">
        <v>15</v>
      </c>
      <c r="B23" s="6" t="s">
        <v>14</v>
      </c>
      <c r="C23" s="10">
        <v>0</v>
      </c>
      <c r="D23" s="11" t="e">
        <f>#REF!/#REF!</f>
        <v>#REF!</v>
      </c>
      <c r="E23" s="12" t="e">
        <f>G23/#REF!*1000</f>
        <v>#REF!</v>
      </c>
      <c r="F23" s="12">
        <v>1</v>
      </c>
      <c r="G23" s="12">
        <v>3115039.2</v>
      </c>
      <c r="H23" s="12">
        <f t="shared" si="0"/>
        <v>3115.0392000000002</v>
      </c>
      <c r="I23" s="13">
        <v>1</v>
      </c>
      <c r="J23" s="12">
        <v>492040.9</v>
      </c>
      <c r="K23" s="12">
        <f t="shared" si="1"/>
        <v>492.04090000000002</v>
      </c>
      <c r="L23" s="12"/>
      <c r="M23" s="12"/>
      <c r="N23" s="12">
        <f t="shared" si="3"/>
        <v>0</v>
      </c>
      <c r="O23" s="14">
        <f t="shared" si="2"/>
        <v>3607</v>
      </c>
      <c r="P23" s="14">
        <v>441.3</v>
      </c>
      <c r="Q23" s="14">
        <v>3165.7</v>
      </c>
      <c r="R23" s="15"/>
      <c r="S23" s="15"/>
    </row>
    <row r="24" spans="1:19">
      <c r="A24" s="9">
        <v>16</v>
      </c>
      <c r="B24" s="6" t="s">
        <v>15</v>
      </c>
      <c r="C24" s="10">
        <v>2594.5</v>
      </c>
      <c r="D24" s="11" t="e">
        <f>#REF!/#REF!</f>
        <v>#REF!</v>
      </c>
      <c r="E24" s="12" t="e">
        <f>G24/#REF!*1000</f>
        <v>#REF!</v>
      </c>
      <c r="F24" s="12">
        <v>1</v>
      </c>
      <c r="G24" s="12">
        <v>3115039.2</v>
      </c>
      <c r="H24" s="12">
        <f t="shared" si="0"/>
        <v>3115.0392000000002</v>
      </c>
      <c r="I24" s="13">
        <v>1</v>
      </c>
      <c r="J24" s="12">
        <v>492040.9</v>
      </c>
      <c r="K24" s="12">
        <f t="shared" si="1"/>
        <v>492.04090000000002</v>
      </c>
      <c r="L24" s="12">
        <v>1</v>
      </c>
      <c r="M24" s="12">
        <v>3358100</v>
      </c>
      <c r="N24" s="12">
        <v>3358.1</v>
      </c>
      <c r="O24" s="14">
        <f t="shared" si="2"/>
        <v>6965.0999999999995</v>
      </c>
      <c r="P24" s="14">
        <v>852.2</v>
      </c>
      <c r="Q24" s="14">
        <v>6112.9</v>
      </c>
      <c r="R24" s="15"/>
      <c r="S24" s="15"/>
    </row>
    <row r="25" spans="1:19">
      <c r="A25" s="9">
        <v>17</v>
      </c>
      <c r="B25" s="6" t="s">
        <v>16</v>
      </c>
      <c r="C25" s="10">
        <v>2792</v>
      </c>
      <c r="D25" s="11" t="e">
        <f>#REF!/#REF!</f>
        <v>#REF!</v>
      </c>
      <c r="E25" s="12" t="e">
        <f>G25/#REF!*1000</f>
        <v>#REF!</v>
      </c>
      <c r="F25" s="12">
        <v>1</v>
      </c>
      <c r="G25" s="12">
        <v>3115039.2</v>
      </c>
      <c r="H25" s="12">
        <f t="shared" si="0"/>
        <v>3115.0392000000002</v>
      </c>
      <c r="I25" s="13">
        <v>3</v>
      </c>
      <c r="J25" s="12">
        <v>492040.9</v>
      </c>
      <c r="K25" s="12">
        <f t="shared" si="1"/>
        <v>1476.1227000000001</v>
      </c>
      <c r="L25" s="12">
        <v>1</v>
      </c>
      <c r="M25" s="12">
        <v>3614800</v>
      </c>
      <c r="N25" s="12">
        <v>3614.8</v>
      </c>
      <c r="O25" s="14">
        <f t="shared" si="2"/>
        <v>8205.9</v>
      </c>
      <c r="P25" s="14">
        <v>1004</v>
      </c>
      <c r="Q25" s="14">
        <v>7201.9</v>
      </c>
      <c r="R25" s="15"/>
      <c r="S25" s="15"/>
    </row>
    <row r="26" spans="1:19">
      <c r="A26" s="9">
        <v>18</v>
      </c>
      <c r="B26" s="6" t="s">
        <v>17</v>
      </c>
      <c r="C26" s="10">
        <v>2792</v>
      </c>
      <c r="D26" s="11" t="e">
        <f>#REF!/#REF!</f>
        <v>#REF!</v>
      </c>
      <c r="E26" s="12" t="e">
        <f>G26/#REF!*1000</f>
        <v>#REF!</v>
      </c>
      <c r="F26" s="12">
        <v>1</v>
      </c>
      <c r="G26" s="12">
        <v>3115039.2</v>
      </c>
      <c r="H26" s="12">
        <f t="shared" si="0"/>
        <v>3115.0392000000002</v>
      </c>
      <c r="I26" s="13">
        <v>1</v>
      </c>
      <c r="J26" s="12">
        <v>492040.9</v>
      </c>
      <c r="K26" s="12">
        <f t="shared" si="1"/>
        <v>492.04090000000002</v>
      </c>
      <c r="L26" s="12">
        <v>1</v>
      </c>
      <c r="M26" s="12">
        <v>3614800</v>
      </c>
      <c r="N26" s="12">
        <v>3614.8</v>
      </c>
      <c r="O26" s="14">
        <f t="shared" si="2"/>
        <v>7221.8</v>
      </c>
      <c r="P26" s="14">
        <v>883.6</v>
      </c>
      <c r="Q26" s="14">
        <v>6338.2</v>
      </c>
      <c r="R26" s="15"/>
      <c r="S26" s="15"/>
    </row>
    <row r="27" spans="1:19">
      <c r="A27" s="9">
        <v>19</v>
      </c>
      <c r="B27" s="6" t="s">
        <v>18</v>
      </c>
      <c r="C27" s="10">
        <v>0</v>
      </c>
      <c r="D27" s="11" t="e">
        <f>#REF!/#REF!</f>
        <v>#REF!</v>
      </c>
      <c r="E27" s="12" t="e">
        <f>G27/#REF!*1000</f>
        <v>#REF!</v>
      </c>
      <c r="F27" s="12">
        <v>2</v>
      </c>
      <c r="G27" s="12">
        <v>3115039.2</v>
      </c>
      <c r="H27" s="12">
        <f t="shared" si="0"/>
        <v>6230.0784000000003</v>
      </c>
      <c r="I27" s="13">
        <v>5</v>
      </c>
      <c r="J27" s="12">
        <v>492040.9</v>
      </c>
      <c r="K27" s="12">
        <f t="shared" si="1"/>
        <v>2460.2044999999998</v>
      </c>
      <c r="L27" s="12"/>
      <c r="M27" s="12"/>
      <c r="N27" s="12">
        <f t="shared" si="3"/>
        <v>0</v>
      </c>
      <c r="O27" s="14">
        <f t="shared" si="2"/>
        <v>8690.2999999999993</v>
      </c>
      <c r="P27" s="14">
        <v>1063.3</v>
      </c>
      <c r="Q27" s="14">
        <v>7627</v>
      </c>
      <c r="R27" s="15"/>
      <c r="S27" s="15"/>
    </row>
    <row r="28" spans="1:19">
      <c r="A28" s="9">
        <v>20</v>
      </c>
      <c r="B28" s="6" t="s">
        <v>19</v>
      </c>
      <c r="C28" s="10">
        <v>0</v>
      </c>
      <c r="D28" s="11" t="e">
        <f>#REF!/#REF!</f>
        <v>#REF!</v>
      </c>
      <c r="E28" s="12" t="e">
        <f>G28/#REF!*1000</f>
        <v>#REF!</v>
      </c>
      <c r="F28" s="12">
        <v>1</v>
      </c>
      <c r="G28" s="12">
        <v>3115039.2</v>
      </c>
      <c r="H28" s="12">
        <f t="shared" si="0"/>
        <v>3115.0392000000002</v>
      </c>
      <c r="I28" s="13">
        <v>3</v>
      </c>
      <c r="J28" s="12">
        <v>492040.9</v>
      </c>
      <c r="K28" s="12">
        <f t="shared" si="1"/>
        <v>1476.1227000000001</v>
      </c>
      <c r="L28" s="12"/>
      <c r="M28" s="12"/>
      <c r="N28" s="12">
        <f t="shared" si="3"/>
        <v>0</v>
      </c>
      <c r="O28" s="14">
        <f t="shared" si="2"/>
        <v>4591.2</v>
      </c>
      <c r="P28" s="14">
        <v>561.79999999999995</v>
      </c>
      <c r="Q28" s="14">
        <v>4029.4</v>
      </c>
      <c r="R28" s="15"/>
      <c r="S28" s="15"/>
    </row>
    <row r="29" spans="1:19">
      <c r="A29" s="9">
        <v>21</v>
      </c>
      <c r="B29" s="6" t="s">
        <v>20</v>
      </c>
      <c r="C29" s="10">
        <v>0</v>
      </c>
      <c r="D29" s="11" t="e">
        <f>#REF!/#REF!</f>
        <v>#REF!</v>
      </c>
      <c r="E29" s="12" t="e">
        <f>G29/#REF!*1000</f>
        <v>#REF!</v>
      </c>
      <c r="F29" s="12">
        <v>1</v>
      </c>
      <c r="G29" s="12">
        <v>3115039.2</v>
      </c>
      <c r="H29" s="12">
        <f t="shared" si="0"/>
        <v>3115.0392000000002</v>
      </c>
      <c r="I29" s="13">
        <v>1</v>
      </c>
      <c r="J29" s="12">
        <v>492040.9</v>
      </c>
      <c r="K29" s="12">
        <f t="shared" si="1"/>
        <v>492.04090000000002</v>
      </c>
      <c r="L29" s="12"/>
      <c r="M29" s="12"/>
      <c r="N29" s="12">
        <f t="shared" si="3"/>
        <v>0</v>
      </c>
      <c r="O29" s="14">
        <f t="shared" si="2"/>
        <v>3607</v>
      </c>
      <c r="P29" s="14">
        <v>441.3</v>
      </c>
      <c r="Q29" s="14">
        <v>3165.7</v>
      </c>
      <c r="R29" s="15"/>
      <c r="S29" s="15"/>
    </row>
    <row r="30" spans="1:19">
      <c r="A30" s="9">
        <v>22</v>
      </c>
      <c r="B30" s="6" t="s">
        <v>21</v>
      </c>
      <c r="C30" s="10">
        <v>0</v>
      </c>
      <c r="D30" s="11" t="e">
        <f>#REF!/#REF!</f>
        <v>#REF!</v>
      </c>
      <c r="E30" s="12" t="e">
        <f>G30/#REF!*1000</f>
        <v>#REF!</v>
      </c>
      <c r="F30" s="12">
        <v>1</v>
      </c>
      <c r="G30" s="12">
        <v>3115039.2</v>
      </c>
      <c r="H30" s="12">
        <f t="shared" si="0"/>
        <v>3115.0392000000002</v>
      </c>
      <c r="I30" s="13">
        <v>3</v>
      </c>
      <c r="J30" s="12">
        <v>492040.9</v>
      </c>
      <c r="K30" s="12">
        <f t="shared" si="1"/>
        <v>1476.1227000000001</v>
      </c>
      <c r="L30" s="12"/>
      <c r="M30" s="12"/>
      <c r="N30" s="12">
        <f t="shared" si="3"/>
        <v>0</v>
      </c>
      <c r="O30" s="14">
        <f t="shared" si="2"/>
        <v>4591.2</v>
      </c>
      <c r="P30" s="14">
        <v>561.79999999999995</v>
      </c>
      <c r="Q30" s="14">
        <v>4029.4</v>
      </c>
      <c r="R30" s="15"/>
      <c r="S30" s="15"/>
    </row>
    <row r="31" spans="1:19">
      <c r="A31" s="9">
        <v>23</v>
      </c>
      <c r="B31" s="6" t="s">
        <v>22</v>
      </c>
      <c r="C31" s="10">
        <v>2792</v>
      </c>
      <c r="D31" s="11" t="e">
        <f>#REF!/#REF!</f>
        <v>#REF!</v>
      </c>
      <c r="E31" s="12" t="e">
        <f>G31/#REF!*1000</f>
        <v>#REF!</v>
      </c>
      <c r="F31" s="12">
        <v>1</v>
      </c>
      <c r="G31" s="12">
        <v>3115039.2</v>
      </c>
      <c r="H31" s="12">
        <f t="shared" si="0"/>
        <v>3115.0392000000002</v>
      </c>
      <c r="I31" s="13">
        <v>1</v>
      </c>
      <c r="J31" s="12">
        <v>492040.9</v>
      </c>
      <c r="K31" s="12">
        <f t="shared" si="1"/>
        <v>492.04090000000002</v>
      </c>
      <c r="L31" s="12">
        <v>1</v>
      </c>
      <c r="M31" s="12">
        <v>3614800</v>
      </c>
      <c r="N31" s="12">
        <v>3614.8</v>
      </c>
      <c r="O31" s="14">
        <f t="shared" si="2"/>
        <v>7221.8</v>
      </c>
      <c r="P31" s="14">
        <v>883.6</v>
      </c>
      <c r="Q31" s="14">
        <v>6338.2</v>
      </c>
      <c r="R31" s="15"/>
      <c r="S31" s="15"/>
    </row>
    <row r="32" spans="1:19">
      <c r="A32" s="9">
        <v>24</v>
      </c>
      <c r="B32" s="6" t="s">
        <v>23</v>
      </c>
      <c r="C32" s="10">
        <v>2792</v>
      </c>
      <c r="D32" s="11" t="e">
        <f>#REF!/#REF!</f>
        <v>#REF!</v>
      </c>
      <c r="E32" s="12" t="e">
        <f>G32/#REF!*1000</f>
        <v>#REF!</v>
      </c>
      <c r="F32" s="12">
        <v>2</v>
      </c>
      <c r="G32" s="12">
        <v>3115039.2</v>
      </c>
      <c r="H32" s="12">
        <f t="shared" si="0"/>
        <v>6230.0784000000003</v>
      </c>
      <c r="I32" s="13">
        <v>3</v>
      </c>
      <c r="J32" s="12">
        <v>492040.9</v>
      </c>
      <c r="K32" s="12">
        <f t="shared" si="1"/>
        <v>1476.1227000000001</v>
      </c>
      <c r="L32" s="12">
        <v>1</v>
      </c>
      <c r="M32" s="12">
        <v>3614200</v>
      </c>
      <c r="N32" s="12">
        <v>3614.2</v>
      </c>
      <c r="O32" s="14">
        <f t="shared" si="2"/>
        <v>11320.4</v>
      </c>
      <c r="P32" s="14">
        <v>1385.1</v>
      </c>
      <c r="Q32" s="14">
        <v>9935.2999999999993</v>
      </c>
      <c r="R32" s="15"/>
      <c r="S32" s="15"/>
    </row>
    <row r="33" spans="1:19">
      <c r="A33" s="9">
        <v>25</v>
      </c>
      <c r="B33" s="6" t="s">
        <v>24</v>
      </c>
      <c r="C33" s="10">
        <v>2784</v>
      </c>
      <c r="D33" s="11" t="e">
        <f>#REF!/#REF!</f>
        <v>#REF!</v>
      </c>
      <c r="E33" s="12" t="e">
        <f>G33/#REF!*1000</f>
        <v>#REF!</v>
      </c>
      <c r="F33" s="12">
        <v>2</v>
      </c>
      <c r="G33" s="12">
        <v>3115039.2</v>
      </c>
      <c r="H33" s="12">
        <f t="shared" si="0"/>
        <v>6230.0784000000003</v>
      </c>
      <c r="I33" s="13">
        <v>7</v>
      </c>
      <c r="J33" s="12">
        <v>492040.9</v>
      </c>
      <c r="K33" s="12">
        <f t="shared" si="1"/>
        <v>3444.2863000000002</v>
      </c>
      <c r="L33" s="12">
        <v>1</v>
      </c>
      <c r="M33" s="12">
        <v>3604400</v>
      </c>
      <c r="N33" s="12">
        <v>3604.4</v>
      </c>
      <c r="O33" s="14">
        <f t="shared" si="2"/>
        <v>13279.199999999999</v>
      </c>
      <c r="P33" s="14">
        <v>1624.9</v>
      </c>
      <c r="Q33" s="14">
        <v>11654.3</v>
      </c>
      <c r="R33" s="15"/>
      <c r="S33" s="15"/>
    </row>
    <row r="34" spans="1:19" s="5" customFormat="1">
      <c r="A34" s="1" t="s">
        <v>27</v>
      </c>
      <c r="B34" s="1"/>
      <c r="C34" s="1"/>
      <c r="D34" s="16"/>
      <c r="E34" s="17"/>
      <c r="F34" s="17">
        <f>SUM(F9:F33)</f>
        <v>29</v>
      </c>
      <c r="G34" s="12">
        <v>3115.04</v>
      </c>
      <c r="H34" s="14">
        <f>SUM(H9:H33)</f>
        <v>90336.136799999993</v>
      </c>
      <c r="I34" s="18">
        <f>SUM(I9:I33)</f>
        <v>78</v>
      </c>
      <c r="J34" s="12">
        <v>492</v>
      </c>
      <c r="K34" s="14">
        <f>SUM(K9:K33)</f>
        <v>38379.190199999997</v>
      </c>
      <c r="L34" s="14">
        <f>SUM(L9:L33)</f>
        <v>13</v>
      </c>
      <c r="M34" s="12"/>
      <c r="N34" s="14">
        <f>SUM(N9:N33)</f>
        <v>46724.7</v>
      </c>
      <c r="O34" s="14">
        <f>SUM(O9:O33)</f>
        <v>175440.00000000003</v>
      </c>
      <c r="P34" s="14">
        <f>SUM(P9:P33)</f>
        <v>21465.999999999996</v>
      </c>
      <c r="Q34" s="14">
        <f>SUM(Q9:Q33)</f>
        <v>153973.99999999994</v>
      </c>
      <c r="R34" s="15"/>
      <c r="S34" s="15"/>
    </row>
    <row r="35" spans="1:19" hidden="1" outlineLevel="1">
      <c r="A35" s="19"/>
      <c r="B35" s="19"/>
      <c r="C35" s="19"/>
      <c r="F35" s="2" t="e">
        <f>#REF!*0.85</f>
        <v>#REF!</v>
      </c>
      <c r="G35" s="15" t="e">
        <f>#REF!*#REF!</f>
        <v>#REF!</v>
      </c>
      <c r="H35" s="15"/>
      <c r="I35" s="15" t="e">
        <f>#REF!*0.85</f>
        <v>#REF!</v>
      </c>
      <c r="J35" s="15" t="e">
        <f>#REF!*#REF!</f>
        <v>#REF!</v>
      </c>
      <c r="K35" s="15"/>
      <c r="L35" s="15" t="e">
        <f>#REF!*0.85</f>
        <v>#REF!</v>
      </c>
      <c r="M35" s="15" t="e">
        <f>#REF!*#REF!</f>
        <v>#REF!</v>
      </c>
      <c r="N35" s="15"/>
    </row>
    <row r="36" spans="1:19" collapsed="1">
      <c r="A36" s="19"/>
      <c r="B36" s="19"/>
      <c r="C36" s="19"/>
      <c r="H36" s="15"/>
    </row>
    <row r="37" spans="1:19">
      <c r="A37" s="19"/>
      <c r="B37" s="19"/>
      <c r="C37" s="19"/>
    </row>
    <row r="38" spans="1:19">
      <c r="A38" s="19"/>
      <c r="B38" s="19"/>
      <c r="C38" s="19"/>
    </row>
    <row r="39" spans="1:19">
      <c r="A39" s="19"/>
      <c r="B39" s="19"/>
      <c r="C39" s="19"/>
      <c r="J39" s="15"/>
      <c r="O39" s="15"/>
    </row>
    <row r="40" spans="1:19">
      <c r="A40" s="19"/>
      <c r="B40" s="19"/>
      <c r="C40" s="19"/>
    </row>
  </sheetData>
  <mergeCells count="8">
    <mergeCell ref="A6:A7"/>
    <mergeCell ref="B6:B7"/>
    <mergeCell ref="F2:P2"/>
    <mergeCell ref="O6:O7"/>
    <mergeCell ref="D6:H6"/>
    <mergeCell ref="P6:Q6"/>
    <mergeCell ref="I6:K6"/>
    <mergeCell ref="L6:N6"/>
  </mergeCells>
  <printOptions horizontalCentered="1" verticalCentered="1"/>
  <pageMargins left="0.31496062992125984" right="0.31496062992125984" top="0.74803149606299213" bottom="0.74803149606299213" header="0.31496062992125984" footer="0.31496062992125984"/>
  <pageSetup paperSize="9" scale="65" orientation="landscape" r:id="rId1"/>
  <colBreaks count="1" manualBreakCount="1">
    <brk id="5" max="3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2023 новий (2)</vt:lpstr>
      <vt:lpstr>'2023 новий (2)'!Заголовки_для_друку</vt:lpstr>
      <vt:lpstr>'2023 новий (2)'!Область_друку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Олена Вихор</dc:creator>
  <cp:lastModifiedBy>Марценюк Сергій Климович</cp:lastModifiedBy>
  <cp:lastPrinted>2022-09-10T10:24:12Z</cp:lastPrinted>
  <dcterms:created xsi:type="dcterms:W3CDTF">2021-07-21T05:26:53Z</dcterms:created>
  <dcterms:modified xsi:type="dcterms:W3CDTF">2022-09-10T10:25:02Z</dcterms:modified>
</cp:coreProperties>
</file>