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9570" tabRatio="697" activeTab="6"/>
  </bookViews>
  <sheets>
    <sheet name="Дох1" sheetId="1" r:id="rId1"/>
    <sheet name="Фін2" sheetId="2" r:id="rId2"/>
    <sheet name="В3" sheetId="3" r:id="rId3"/>
    <sheet name="ТР4" sheetId="4" r:id="rId4"/>
    <sheet name="Тр_4" sheetId="5" state="hidden" r:id="rId5"/>
    <sheet name="БР5" sheetId="6" r:id="rId6"/>
    <sheet name="Прог6" sheetId="7" r:id="rId7"/>
    <sheet name="дод8" sheetId="8" r:id="rId8"/>
    <sheet name="Дод7 КР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ГФУ" localSheetId="5">#REF!</definedName>
    <definedName name="ГФУ" localSheetId="2">#REF!</definedName>
    <definedName name="ГФУ" localSheetId="8">#REF!</definedName>
    <definedName name="ГФУ" localSheetId="7">#REF!</definedName>
    <definedName name="ГФУ" localSheetId="6">#REF!</definedName>
    <definedName name="ГФУ" localSheetId="4">#REF!</definedName>
    <definedName name="ГФУ" localSheetId="1">#REF!</definedName>
    <definedName name="ГФУ">#REF!</definedName>
    <definedName name="_xlnm.Print_Titles" localSheetId="5">'БР5'!$8:$10</definedName>
    <definedName name="_xlnm.Print_Titles" localSheetId="2">'В3'!$5:$8</definedName>
    <definedName name="_xlnm.Print_Titles" localSheetId="8">'Дод7 КР'!$4:$7</definedName>
    <definedName name="_xlnm.Print_Titles" localSheetId="7">'дод8'!$4:$6</definedName>
    <definedName name="_xlnm.Print_Titles" localSheetId="0">'Дох1'!$9:$9</definedName>
    <definedName name="_xlnm.Print_Titles" localSheetId="6">'Прог6'!$4:$6</definedName>
    <definedName name="_xlnm.Print_Titles" localSheetId="4">'Тр_4'!$A:$D</definedName>
    <definedName name="Культура" localSheetId="5">#REF!</definedName>
    <definedName name="Культура" localSheetId="2">#REF!</definedName>
    <definedName name="Культура" localSheetId="8">#REF!</definedName>
    <definedName name="Культура" localSheetId="7">#REF!</definedName>
    <definedName name="Культура" localSheetId="6">#REF!</definedName>
    <definedName name="Культура" localSheetId="4">#REF!</definedName>
    <definedName name="Культура" localSheetId="1">#REF!</definedName>
    <definedName name="Культура">#REF!</definedName>
    <definedName name="Ліцей" localSheetId="5">#REF!</definedName>
    <definedName name="Ліцей" localSheetId="2">#REF!</definedName>
    <definedName name="Ліцей" localSheetId="8">#REF!</definedName>
    <definedName name="Ліцей" localSheetId="7">#REF!</definedName>
    <definedName name="Ліцей" localSheetId="6">#REF!</definedName>
    <definedName name="Ліцей" localSheetId="4">#REF!</definedName>
    <definedName name="Ліцей" localSheetId="1">#REF!</definedName>
    <definedName name="Ліцей">#REF!</definedName>
    <definedName name="_xlnm.Print_Area" localSheetId="5">'БР5'!$A$1:$J$30</definedName>
    <definedName name="_xlnm.Print_Area" localSheetId="2">'В3'!$B$1:$R$177</definedName>
    <definedName name="_xlnm.Print_Area" localSheetId="8">'Дод7 КР'!$B$1:$Q$18</definedName>
    <definedName name="_xlnm.Print_Area" localSheetId="7">'дод8'!$B$1:$D$23</definedName>
    <definedName name="_xlnm.Print_Area" localSheetId="0">'Дох1'!$A$1:$G$119</definedName>
    <definedName name="_xlnm.Print_Area" localSheetId="6">'Прог6'!$B$1:$K$98</definedName>
    <definedName name="_xlnm.Print_Area" localSheetId="4">'Тр_4'!$A$1:$U$24</definedName>
    <definedName name="_xlnm.Print_Area" localSheetId="1">'Фін2'!$A$1:$G$28</definedName>
    <definedName name="Освіта" localSheetId="5">#REF!</definedName>
    <definedName name="Освіта" localSheetId="2">#REF!</definedName>
    <definedName name="Освіта" localSheetId="8">#REF!</definedName>
    <definedName name="Освіта" localSheetId="7">#REF!</definedName>
    <definedName name="Освіта" localSheetId="6">#REF!</definedName>
    <definedName name="Освіта" localSheetId="4">#REF!</definedName>
    <definedName name="Освіта" localSheetId="1">#REF!</definedName>
    <definedName name="Освіта">#REF!</definedName>
    <definedName name="УСЗ" localSheetId="5">#REF!</definedName>
    <definedName name="УСЗ" localSheetId="2">#REF!</definedName>
    <definedName name="УСЗ" localSheetId="8">#REF!</definedName>
    <definedName name="УСЗ" localSheetId="7">#REF!</definedName>
    <definedName name="УСЗ" localSheetId="6">#REF!</definedName>
    <definedName name="УСЗ" localSheetId="4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<sst xmlns="http://schemas.openxmlformats.org/spreadsheetml/2006/main" count="1444" uniqueCount="771">
  <si>
    <t>Керівництво і управління у відповідній сфері у містах (місті Києві), селищах, селах, об’єднаних  громадах</t>
  </si>
  <si>
    <t xml:space="preserve">   0611010  0611021   0611151  0611160  0611070  0615031</t>
  </si>
  <si>
    <t xml:space="preserve">   0611010  0611021    06111141  0611151  0611160 0611070  0615031</t>
  </si>
  <si>
    <t>Комплексна  програма підтримки сім'ї, забезпечення гендерної рівності та протидії торгівлі людьми  Новгород-Сіверської міської територіальної громади на 2021-2022 роки</t>
  </si>
  <si>
    <t>Програма (план дій) по проведенню робіт з благоустрою та санітарної очистки території населених пунктів Новгород-Сіверської міської об'єднаної  територіальної громади на 2019- 2021 роки</t>
  </si>
  <si>
    <t xml:space="preserve"> Програма "Молодь Сіверщини" на 2021-2023 роки</t>
  </si>
  <si>
    <t>Програма надання пільг на встановлення та користування квартирними телефонами на території Новгород-Сіверської міської територіальної громади на 2021-2022 роки</t>
  </si>
  <si>
    <t>Програма надання пільг на проїзд окремим категоріям громадян Новгород-Сіверської міської територіальної громади залізничним транспортом приміського сполучення на 2021-2022 роки</t>
  </si>
  <si>
    <t xml:space="preserve">Програма соціального захисту фізичних осіб, які надають соціальні послуги з догляду  на непрофесійній основі на території Новгород-Сіверської міської  територіальної громади  на 2021- 2022 роки </t>
  </si>
  <si>
    <t xml:space="preserve">Цільова програма  забезпечення громадян, мешканців населених пунктів Новгород-Сіверської міської  територіальної громади,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2021-2022 роки
</t>
  </si>
  <si>
    <t>Програма розвитку туризму Новгород-Сіверської об'єднаної територіальної громади  на 2020- 2021 роки</t>
  </si>
  <si>
    <t>Програма фінансового забезпечення представницьких  витрат та інших видатків, пов'язаних з діяльністю Новгород-Сіверської міської ради  на 2021 рік</t>
  </si>
  <si>
    <t>Рішення від 21.12.2020 №11</t>
  </si>
  <si>
    <t xml:space="preserve">Міжбюджетні трансферти                                                                               Новгород-Сіверської міської територіальної громади </t>
  </si>
  <si>
    <t>Л. Ткаченко</t>
  </si>
  <si>
    <t>Первинна медична допомога населенню., що надається центрами первинної медичної (медико-санітарної допомоги)</t>
  </si>
  <si>
    <t>2111</t>
  </si>
  <si>
    <t>8200</t>
  </si>
  <si>
    <t>Громадський порядок та безпека</t>
  </si>
  <si>
    <t>0118220</t>
  </si>
  <si>
    <t>8220</t>
  </si>
  <si>
    <t>0380</t>
  </si>
  <si>
    <t>Заходи та роботи з мобілізаційної підготовки місцевого значення</t>
  </si>
  <si>
    <t>Надання  пільг окремим категоріям громадян  з оплати послуг зв'язку</t>
  </si>
  <si>
    <t>Надання кредитів</t>
  </si>
  <si>
    <t>Повернення кредитів</t>
  </si>
  <si>
    <t>Кредитування-всього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</si>
  <si>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</si>
  <si>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</si>
  <si>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</si>
  <si>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</si>
  <si>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</si>
  <si>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</si>
  <si>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</si>
  <si>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</si>
  <si>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</si>
  <si>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</si>
  <si>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</si>
  <si>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</si>
  <si>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>Найменування об’єкта будівництва/ вид будівельних робіт, у тому числі проектні роботи</t>
  </si>
  <si>
    <t xml:space="preserve">Загальна тривалість будівництва (рік початку і завершення) </t>
  </si>
  <si>
    <t>Загальна вартість будівництва, гривень</t>
  </si>
  <si>
    <t>Обсяг видатків бюджету розвитку, які спрямовуються на будівництво об'єкта у бюджетному періоді, гривень</t>
  </si>
  <si>
    <t>Рівень виконання робіт на початок бюджетного періоду,%</t>
  </si>
  <si>
    <t>Державне мито, пов`язане з видачею та оформленням закордонних паспортів (посвідок) та паспортів громадян України  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</si>
  <si>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</si>
  <si>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</si>
  <si>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</si>
  <si>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</si>
  <si>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</si>
  <si>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</si>
  <si>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</si>
  <si>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</si>
  <si>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</si>
  <si>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</si>
  <si>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</si>
  <si>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</si>
  <si>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</si>
  <si>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</si>
  <si>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</si>
  <si>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</si>
  <si>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</si>
  <si>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</si>
  <si>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</si>
  <si>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</si>
  <si>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</si>
  <si>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</si>
  <si>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</si>
  <si>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</si>
  <si>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</si>
  <si>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</si>
  <si>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</si>
  <si>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</si>
  <si>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</si>
  <si>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</si>
  <si>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</si>
  <si>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</si>
  <si>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</si>
  <si>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</si>
  <si>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</si>
  <si>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</si>
  <si>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</si>
  <si>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</si>
  <si>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</si>
  <si>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</si>
  <si>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</si>
  <si>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</si>
  <si>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</si>
  <si>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</si>
  <si>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</si>
  <si>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</si>
  <si>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</si>
  <si>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</si>
  <si>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</si>
  <si>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Код Класифікації доходу бюджету / Код бюджету</t>
  </si>
  <si>
    <t>Найменування трансферту 1</t>
  </si>
  <si>
    <t>Найменування бюджету 1</t>
  </si>
  <si>
    <t>Найменування бюджету 2</t>
  </si>
  <si>
    <t>ІІ. Трансферти до спеціального фонду бюджету</t>
  </si>
  <si>
    <t>УСЬОГО за розділами І, ІІ, у тому числі:</t>
  </si>
  <si>
    <t>загальний фонд</t>
  </si>
  <si>
    <t>спеціальний фонд</t>
  </si>
  <si>
    <t>(грн)</t>
  </si>
  <si>
    <t>2. Показники міжбюджетних трансфертів іншим бюджетам</t>
  </si>
  <si>
    <t>Код Програмної класифікації видатків та кредитування місцевогобюджету / Код бюджету</t>
  </si>
  <si>
    <t>Найменування трансферту / Найменування бюджету - отримувача міжбюджетного трансферту</t>
  </si>
  <si>
    <t>Найменування трансферту /                                                                           Найменування бюджету - надавача міжбюджетного трансферту</t>
  </si>
  <si>
    <t>І. Трансферти із загального фонду бюджету</t>
  </si>
  <si>
    <t>І. Трансферти до загального фонду бюджету</t>
  </si>
  <si>
    <t>ІІ. Трансферти із спеціального фонду бюджету</t>
  </si>
  <si>
    <t>(код бюджету)</t>
  </si>
  <si>
    <t xml:space="preserve">1. Показники міжбюджетних трансфертів з інших бюджетів </t>
  </si>
  <si>
    <t>УСЬОГО за розділами І, ІІ,         у тому числі: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</si>
  <si>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</si>
  <si>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</si>
  <si>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</si>
  <si>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</si>
  <si>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</si>
  <si>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</si>
  <si>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</si>
  <si>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</si>
  <si>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</si>
  <si>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</si>
  <si>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</si>
  <si>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</si>
  <si>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</si>
  <si>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9700</t>
  </si>
  <si>
    <t>Капітальні видатки (субвенція з державного бюджету місцевим бюджетам на здійснення заходів соціально-економічного розвитку окремих територій)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</si>
  <si>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</si>
  <si>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</si>
  <si>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Трасферти  іншим бюджетам</t>
  </si>
  <si>
    <t>Програма інформатизації Новгород-Сіверської міської об'єднаної територіальної громади на 2020-2022 роки</t>
  </si>
  <si>
    <t>Рішення від 24.01.2020 №1051</t>
  </si>
  <si>
    <t>Охорона здоров'я</t>
  </si>
  <si>
    <t>2000</t>
  </si>
  <si>
    <t>0812144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</si>
  <si>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</t>
  </si>
  <si>
    <t>Надання позашкільної освіти 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</si>
  <si>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</si>
  <si>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Методичне забезпечення діяльності закладів освіти</t>
  </si>
  <si>
    <t>Програма надання одноразової матеріальної допомоги мешканцям населених пунктів Новгород-Сіверської міської ради на 2019-2023 роки</t>
  </si>
  <si>
    <t>Рішення від 28.02.2019 № 810</t>
  </si>
  <si>
    <t>7100</t>
  </si>
  <si>
    <t>Сільське, лісове, рибне господарство та мисливство</t>
  </si>
  <si>
    <t>0117130</t>
  </si>
  <si>
    <t>7130</t>
  </si>
  <si>
    <t>0410</t>
  </si>
  <si>
    <t>Здійснення заходів із землеустрою</t>
  </si>
  <si>
    <t>Технічна документація із землеустрою</t>
  </si>
  <si>
    <t>Програма юридичного обслуговування відділу освіти, молоді та спорту Новгород-Сіверської міської ради Чернігівської області на 2020-2021 роки</t>
  </si>
  <si>
    <t>0117363</t>
  </si>
  <si>
    <t>7363</t>
  </si>
  <si>
    <t>0490</t>
  </si>
  <si>
    <t>Виконання інвестиційних проектів в рамках здійснення заходів щодо соціально-економічного розвиткуокремих територій</t>
  </si>
  <si>
    <t>0617363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</si>
  <si>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</si>
  <si>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</si>
  <si>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</si>
  <si>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</si>
  <si>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</si>
  <si>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</si>
  <si>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</si>
  <si>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</si>
  <si>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</si>
  <si>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</si>
  <si>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</si>
  <si>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</si>
  <si>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</si>
  <si>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</si>
  <si>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</si>
  <si>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Код</t>
  </si>
  <si>
    <t>у т.ч. бюджет розвитку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</si>
  <si>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</si>
  <si>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</si>
  <si>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</si>
  <si>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</si>
  <si>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</si>
  <si>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</si>
  <si>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</si>
  <si>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</si>
  <si>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Секретар міської ради</t>
  </si>
  <si>
    <t>грн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</si>
  <si>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</si>
  <si>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</si>
  <si>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</si>
  <si>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</si>
  <si>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</si>
  <si>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Новгород-Сіверська міська рада</t>
  </si>
  <si>
    <t>010000</t>
  </si>
  <si>
    <t>0111</t>
  </si>
  <si>
    <t>0610</t>
  </si>
  <si>
    <t>Капітальний ремонт житлового фонду місцевих органів влади</t>
  </si>
  <si>
    <t>0620</t>
  </si>
  <si>
    <t>0443</t>
  </si>
  <si>
    <t>Розробка схем та проектних рішень масового застосування</t>
  </si>
  <si>
    <t>0456</t>
  </si>
  <si>
    <t>0411</t>
  </si>
  <si>
    <t>0320</t>
  </si>
  <si>
    <t>0133</t>
  </si>
  <si>
    <t>3100</t>
  </si>
  <si>
    <t>0113100</t>
  </si>
  <si>
    <t>Надання соціальних 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</si>
  <si>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</si>
  <si>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</si>
  <si>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</si>
  <si>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</si>
  <si>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</si>
  <si>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</si>
  <si>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</si>
  <si>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</si>
  <si>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</si>
  <si>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</si>
  <si>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</si>
  <si>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</si>
  <si>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</si>
  <si>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</si>
  <si>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</si>
  <si>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</si>
  <si>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</si>
  <si>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</si>
  <si>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</si>
  <si>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</si>
  <si>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</si>
  <si>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</si>
  <si>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</si>
  <si>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</si>
  <si>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</si>
  <si>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</si>
  <si>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</si>
  <si>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</si>
  <si>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</si>
  <si>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</si>
  <si>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</si>
  <si>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</si>
  <si>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</si>
  <si>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</si>
  <si>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</si>
  <si>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</si>
  <si>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</si>
  <si>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</si>
  <si>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</si>
  <si>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</si>
  <si>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</si>
  <si>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</si>
  <si>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</si>
  <si>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</si>
  <si>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</si>
  <si>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</si>
  <si>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</si>
  <si>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</si>
  <si>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</si>
  <si>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</si>
  <si>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</si>
  <si>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</si>
  <si>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</si>
  <si>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</si>
  <si>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</si>
  <si>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Субвенція з місцевого бюджету державному бюджету на виконання прграм соціально-економічного розвитку регіонів</t>
  </si>
  <si>
    <t>Інші заходи у сфері соціального захисту і соціального забезпечення</t>
  </si>
  <si>
    <t>Програма юридичного обслуговування Новгород-Сіверської міської ради Чернігівської області на 2020-2021 роки</t>
  </si>
  <si>
    <t>Рішення від 04.12.2019 №993</t>
  </si>
  <si>
    <t xml:space="preserve">Рішення від 04.12.2019 № 991 </t>
  </si>
  <si>
    <t>Рішення від 04.12.2019 № 989</t>
  </si>
  <si>
    <t>Програма інформатизації Новгород-Сіверської міської об'єдноної територіальної громади на 2020-2022 роки</t>
  </si>
  <si>
    <t>Рішення від 04.12.2019 №1009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</si>
  <si>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</si>
  <si>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</si>
  <si>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</si>
  <si>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</si>
  <si>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</si>
  <si>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</si>
  <si>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</si>
  <si>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</si>
  <si>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</si>
  <si>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</si>
  <si>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</si>
  <si>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</si>
  <si>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</si>
  <si>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</si>
  <si>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</si>
  <si>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</si>
  <si>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Рішення від 24.01.2020 №1049</t>
  </si>
  <si>
    <t>Програма організації громадських робіт та робіт тимчасового характеру у населених пунктах Новгород-Сіверської міської об'єднаної територіальної громади на 2020 рік у новій редакції</t>
  </si>
  <si>
    <t>Капітальні видатки (субвенція з обласного бюджету  на забезпечення якісної, сучасної та доступної загальної середньої освіти "Нова українська школа" за рахунок відповідної субвенції з  державного бюджету  місцевим бюджетам  з співфінансуванням)</t>
  </si>
  <si>
    <t>3719770</t>
  </si>
  <si>
    <t>Субвенція з місцевого бюджету на проведення виборів депутатів місцевих рад та сільських, селищних, міських голів за  рахунок відповідної субвенції з державного бюджету</t>
  </si>
  <si>
    <t>0110191</t>
  </si>
  <si>
    <t>0191</t>
  </si>
  <si>
    <t>Проведення місцевих виборів</t>
  </si>
  <si>
    <t>Міська Програма "Впровадження системи вуличного відеоспостереження у місті Новгороді-Сіверському на 2019-2021 роки"</t>
  </si>
  <si>
    <t>Рішення від 30.10.2018 №679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</si>
  <si>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</si>
  <si>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</si>
  <si>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</si>
  <si>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</si>
  <si>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</si>
  <si>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</si>
  <si>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</si>
  <si>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</si>
  <si>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</si>
  <si>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</si>
  <si>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</si>
  <si>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</si>
  <si>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</si>
  <si>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</si>
  <si>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</si>
  <si>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</si>
  <si>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</si>
  <si>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</si>
  <si>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</si>
  <si>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</si>
  <si>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</si>
  <si>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</si>
  <si>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</si>
  <si>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</si>
  <si>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</si>
  <si>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</si>
  <si>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</si>
  <si>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</si>
  <si>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</si>
  <si>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>9000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</si>
  <si>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</si>
  <si>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</si>
  <si>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</si>
  <si>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</si>
  <si>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</si>
  <si>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</si>
  <si>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</si>
  <si>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</si>
  <si>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</si>
  <si>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</si>
  <si>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</si>
  <si>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</si>
  <si>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</si>
  <si>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</si>
  <si>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Л.Ткаченко</t>
  </si>
  <si>
    <t>"Перелік структурних підрозділів Новгород-Сіверської міської ради, за якими закріплено контроль за справлянням (стягненням) платежів до міського бюджету міста Новгород-Сіверський в 2021 році"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</si>
  <si>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</si>
  <si>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</si>
  <si>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</si>
  <si>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</si>
  <si>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</si>
  <si>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</si>
  <si>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</si>
  <si>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Кошти від продажу землі і нематеріальних активів</t>
  </si>
  <si>
    <t>Кошти від продажу землі</t>
  </si>
  <si>
    <t>9400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</si>
  <si>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</si>
  <si>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9410</t>
  </si>
  <si>
    <t>0813033</t>
  </si>
  <si>
    <t>3033</t>
  </si>
  <si>
    <t>0113104</t>
  </si>
  <si>
    <t>3104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</si>
  <si>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</si>
  <si>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Компенсаційні виплати на пільговий проїзд автомобільним транспортом окремим категоріям громадян</t>
  </si>
  <si>
    <t>Дата та номер документа, яким затверджено місцеву регіональну програму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</si>
  <si>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</si>
  <si>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</si>
  <si>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</si>
  <si>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</si>
  <si>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</si>
  <si>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</si>
  <si>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</si>
  <si>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Найменування бюджету-одержувача/надавача міжбюджетного трансферту</t>
  </si>
  <si>
    <t>Трасферти з інших місцевих бюджетів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</si>
  <si>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</si>
  <si>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</si>
  <si>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</si>
  <si>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Рівень будівельної готовності об'єкта на кінець бюджетного періоду,%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</si>
  <si>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на 2019-2021 роки</t>
  </si>
  <si>
    <t>Рішення від 14.12.2018 №737</t>
  </si>
  <si>
    <t>Найменування згідно з класифікацією доходів бюджету</t>
  </si>
  <si>
    <t>Назва відповідального</t>
  </si>
  <si>
    <t>Плата за розміщення тимчасово вільних коштів місцевих бюджетів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</si>
  <si>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</si>
  <si>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</si>
  <si>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</si>
  <si>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0116070</t>
  </si>
  <si>
    <t>6070</t>
  </si>
  <si>
    <t>Регулювання цін/тарифів на житлово-комунальні послуги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</si>
  <si>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</si>
  <si>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</si>
  <si>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</si>
  <si>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</t>
  </si>
  <si>
    <t>Капітальні видатки (субвенція з державного бюджету  місцевим бюджетам на надання державної підтримки особам з особливими освітніми потребами)</t>
  </si>
  <si>
    <t>Інші надходження до фондів охорони навколишнього природного середовища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</si>
  <si>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</si>
  <si>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Кошти від відчуження майна, що перебуває в комунальній власності</t>
  </si>
  <si>
    <t>Рішення від 24.12.2016 № 259</t>
  </si>
  <si>
    <t>Рішення від 24.12.2016 №253, із змінами</t>
  </si>
  <si>
    <t>21050000</t>
  </si>
  <si>
    <t>21081100</t>
  </si>
  <si>
    <t>22010300</t>
  </si>
  <si>
    <t>22012500</t>
  </si>
  <si>
    <t>22012600</t>
  </si>
  <si>
    <t>22012900</t>
  </si>
  <si>
    <t>22080400</t>
  </si>
  <si>
    <t xml:space="preserve">Фінансове управління Новгород-Сіверської міської ради
</t>
  </si>
  <si>
    <t>24061600</t>
  </si>
  <si>
    <t>24060300</t>
  </si>
  <si>
    <t>24062200</t>
  </si>
  <si>
    <t>25000000</t>
  </si>
  <si>
    <t>31030000</t>
  </si>
  <si>
    <t>33010100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</si>
  <si>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</si>
  <si>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 xml:space="preserve">Інша субвенція з обласного бюджету на виконання доручень виборців депутатами обласної ради </t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</si>
  <si>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</si>
  <si>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 субвенції з державного бюджету  місцевим бюджетам на поращення соціального захисту окремих категорій педагогічних працівників закладів загальної середньї освіти  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</si>
  <si>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t>Рішення від 08.12.2020 №1240</t>
  </si>
  <si>
    <t>Рішення від 08.12.2020 №1239</t>
  </si>
  <si>
    <t>Рішення від 08.12.2020 №1295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</si>
  <si>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2021 рік</t>
  </si>
  <si>
    <t>Рішення від 08.12.2020 №1242</t>
  </si>
  <si>
    <t>Рішення від 08.12.2020 №1243</t>
  </si>
  <si>
    <t>Рішення від 08.12.2020 №1244</t>
  </si>
  <si>
    <t>Рішення від 08.12.2020 №1245</t>
  </si>
  <si>
    <t>Рішення від 08.12.2020 №1246</t>
  </si>
  <si>
    <t>Рішення від 08.12.2020 №1249</t>
  </si>
  <si>
    <t>Рішення від 08.12.2020 №1250</t>
  </si>
  <si>
    <t>Рішення від 08.12.2020 №1251</t>
  </si>
  <si>
    <t>Рішення від 08.12.2020 №1252</t>
  </si>
  <si>
    <t>Рішення від 08.12.2020 №1253</t>
  </si>
  <si>
    <t>Рішення від 08.12.2020 №1255</t>
  </si>
  <si>
    <t>Рішення від 08.12.2020 №1256</t>
  </si>
  <si>
    <t>Рішення від 08.12.2020 №1257</t>
  </si>
  <si>
    <t>Рішення від 08.12.2020 №1258</t>
  </si>
  <si>
    <t>Рішення від 08.12.2020 №1259</t>
  </si>
  <si>
    <t>Рішення від 08.12.2020 №1261</t>
  </si>
  <si>
    <t>Рішення від 08.12.2020 №1262</t>
  </si>
  <si>
    <t>Рішення від 08.12.2020 №1263</t>
  </si>
  <si>
    <t>Рішення від 08.12.2020 №1275</t>
  </si>
  <si>
    <t>0813123</t>
  </si>
  <si>
    <t>3123</t>
  </si>
  <si>
    <t>Рішення від 08.12.2020 №1264</t>
  </si>
  <si>
    <t>081312</t>
  </si>
  <si>
    <t>Заходи державної політики з питань сім'ї</t>
  </si>
  <si>
    <t>Рішення від 08.12.2020 №1265</t>
  </si>
  <si>
    <t>Рішення від 08.12.2020 №1266</t>
  </si>
  <si>
    <t>Рішення від 08.12.2020 №1267</t>
  </si>
  <si>
    <t>Рішення від 08.12.2020 №1268</t>
  </si>
  <si>
    <t>Рішення від 08.12.2020 №1269</t>
  </si>
  <si>
    <t>Рішення від 08.12.2020 №1296</t>
  </si>
  <si>
    <t>Рішення від 08.12.2020 №1270</t>
  </si>
  <si>
    <t>Рішення від 08.12.2020 №1271</t>
  </si>
  <si>
    <t>Рішення від 08.12.2020 №1272</t>
  </si>
  <si>
    <t>Рішення від 08.12.2020 №1273</t>
  </si>
  <si>
    <t>Рішення від 08.12.2020 №1274</t>
  </si>
  <si>
    <t>Рішення від 08.12.2020 №1287</t>
  </si>
  <si>
    <t>Рішення від 08.12.2020 №1288</t>
  </si>
  <si>
    <t>Рішення від 08.12.2020 №1289</t>
  </si>
  <si>
    <t>Рішення від 08.12.2020 №1290</t>
  </si>
  <si>
    <t>Рішення від 08.12.2020 №1291</t>
  </si>
  <si>
    <t>Рішення від 08.12.2020 №1292</t>
  </si>
  <si>
    <t>Рішення від 08.12.2020 №1297</t>
  </si>
  <si>
    <t>Рішення від 08.12.2020 №1298</t>
  </si>
  <si>
    <t>Рішення від 21,10.2020 №1207</t>
  </si>
  <si>
    <r>
      <rPr>
        <b/>
        <sz val="16"/>
        <rFont val="Times New Roman Cyr"/>
        <family val="0"/>
      </rPr>
      <t xml:space="preserve">у тому числі  за рахунок субвенції з державного бюджету                  </t>
    </r>
    <r>
      <rPr>
        <sz val="16"/>
        <rFont val="Times New Roman Cyr"/>
        <family val="0"/>
      </rPr>
      <t xml:space="preserve">Централізовані заходи з лікування хворих на цукровий та нецукровий діабет </t>
    </r>
  </si>
  <si>
    <t xml:space="preserve">Інша субвенція районному бюджету </t>
  </si>
  <si>
    <t>Рішення від 10.09.2020 № 1177</t>
  </si>
  <si>
    <t>Міська програма проведення профілактичних медичних оглядів працівників закладів  та установ освіти,.спеціальної мистецької освіти, фізичної культури  та спорту Новгород-Сіверської міської об'єднаної територіальної громади на 2020-2021 роки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</si>
  <si>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</si>
  <si>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Фінансування за типом кредитора</t>
  </si>
  <si>
    <t>Фінансування за типом боргового зобов'язання</t>
  </si>
  <si>
    <t>Загальне фінансування</t>
  </si>
  <si>
    <t>Обласний бюджет Чернігівської області</t>
  </si>
  <si>
    <t>0113210</t>
  </si>
  <si>
    <t>3210</t>
  </si>
  <si>
    <t>1050</t>
  </si>
  <si>
    <t>Організація та проведення громадських робіт</t>
  </si>
  <si>
    <t>Районний бюджет Новгород-Сіверського району</t>
  </si>
  <si>
    <t>Код Типової програмної класифікації видатків та кредитування місцевого бюджету</t>
  </si>
  <si>
    <t>Код Класифікації доходів</t>
  </si>
  <si>
    <t>Субвенція з обласного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</si>
  <si>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забезпечення якісної, сучасної  та доступної  загальної середньої освіти  "Нова українська школа"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</si>
  <si>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грн                                                                                                                                                      грн</t>
  </si>
  <si>
    <t>0110000</t>
  </si>
  <si>
    <t>0118832</t>
  </si>
  <si>
    <t>8831</t>
  </si>
  <si>
    <t>8832</t>
  </si>
  <si>
    <t>Забезпечення діяльності інклюзивно-ресурсних центрів</t>
  </si>
  <si>
    <t xml:space="preserve">   "Доходи бюджету Новгород-Сіверської міської  територіальної громади на 2021 рік" </t>
  </si>
  <si>
    <t xml:space="preserve">  "Фінансування бюджету Новгород-Сіверської міської  територіальної громади на 2021 рік"</t>
  </si>
  <si>
    <t xml:space="preserve"> "Розподіл бюджету Новгород-Сіверської міської  територіальної громади на 2021 рік  "</t>
  </si>
  <si>
    <t>"Міжбюджетні трансферти бюджету Новгород-Сіверської міської  територіальної  громади на 2021 рік"</t>
  </si>
  <si>
    <t xml:space="preserve">   "Розподіл витрат місцевого бюджету на реалізацію місцевих/регіональних програм у 2021 році"</t>
  </si>
  <si>
    <t xml:space="preserve">                                                                                                        Кредитування бюджету  Новгород-Сіверської міської  територіальної громади у 2021 році</t>
  </si>
  <si>
    <t>Програма фінансового забезпечення проведення повторних місцевих виборів міського голови 17 січня 2021 року на 2020-2021 роки</t>
  </si>
  <si>
    <t>0726</t>
  </si>
  <si>
    <t xml:space="preserve">Первинна медична допомога населенню, що надається центрами первинної медичної (медико-санітарної) допомоги </t>
  </si>
  <si>
    <t xml:space="preserve">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 територіальної громади на  2021-2023 роки
</t>
  </si>
  <si>
    <t>0813210</t>
  </si>
  <si>
    <t>Програма організації громадських робіт та робіт тимчасового характеру у населених пунктах Новгород-Сіверської міської  територіальної громади на 2021 рік</t>
  </si>
  <si>
    <t>Програма управління комунальним майном Новгород-Сіверської міської територіальної громади на 2021 рік</t>
  </si>
  <si>
    <t>Програма відшкодування різниці в тарифах на послуги з централізованого водопостачання та водовідведення для населення міста Новгород-Сіверський в 2021 році</t>
  </si>
  <si>
    <t>Програма проведення нормативної грошової оцінки земель населених пунктів Новгород-Сіверської міської  територіальної громади на 2021 рік</t>
  </si>
  <si>
    <t>Програма розвитку земельних відносин на території Новгород-Сіверської міської  територіальної громади на 2021 рік</t>
  </si>
  <si>
    <t>Програма "Міський автобус" у місті Новгород-Сіверський на 2021-2022 роки</t>
  </si>
  <si>
    <t>Програма проведення будівництва, ремонту та утримання дорожнього покриття вулиць та тротуарів  у населених пунктах Новгород-Сіверської міської територіальної громади на 2021 рік</t>
  </si>
  <si>
    <t>0118130</t>
  </si>
  <si>
    <t>8130</t>
  </si>
  <si>
    <t>Забезпечення діяльності місцевої пожежної охорони</t>
  </si>
  <si>
    <t>Програма забезпечення діяльності місцевої пожежної охорони в сільській місцевості на території Новгород-Сіверської міської територіальної громади на 2021 рік</t>
  </si>
  <si>
    <t>Програма забезпечення  проведення заходів і робіт з мобілізаційної підготовки місцевого значення, мобілізації та  територіальної оборони Новгород-Сіверської міської територіальної громади на 2021 рік</t>
  </si>
  <si>
    <t>Програма забезпечення розробки (корегування, оновлення) містобудівної документації "Генеральний план міста "Новгород-Сіверський" на 2021-2022 роки</t>
  </si>
  <si>
    <t>0118831</t>
  </si>
  <si>
    <t>Програма підтримки індивідуального житлового будівництва та розвитку особистого селянського господарства "Власний дім" на 2021-2027 роки Новгород-Сіверської міської територіальної громвади</t>
  </si>
  <si>
    <t>Програма фінансової підтримки комунальних підприємств Новгород-Сіверської міської  територіальної громади  та здійснення внесків до їх  статутного капіталу на 2021 рік</t>
  </si>
  <si>
    <t xml:space="preserve">Програма розвитку фізичної культури і спорту  Новгород-Сіверської міської територіальної громади  на  2021 -2023 роки </t>
  </si>
  <si>
    <t>Програма "Шкільний автобус" Новгород-Сіверської міської  територіальної громади на 2021-2022 роки</t>
  </si>
  <si>
    <t xml:space="preserve">ПРОГРАМА «Організація харчування дітей у закладах освіти Новгорода-Сіверської міської територіальної громади на 2021-2023 роки» </t>
  </si>
  <si>
    <t>Програма з національно-патріотичного виховання Новгород-Сіверської  міської територіальної громади на 2021-2025 роки</t>
  </si>
  <si>
    <t xml:space="preserve">Програма надання пільг на проїзд на санаторно-курортне лікування постраждалим внаслідок Чорнобильської катастрофи мешканцям  Новгорода-Сіверської міської  територіальної громади  на 2021- 2022 роки </t>
  </si>
  <si>
    <t>Програма  юридичного обслуговування управління соціального захисту населення, сім’ї та праці Новгород-Сіверської міської   територіальної громади  на 2021- 2022 роки</t>
  </si>
  <si>
    <t>Програма  соціального захисту осіб з інвалідністю, які проживають у населених пунктах Новгород-Сіверської міської  територіальної громади  на 2021- 2022 роки</t>
  </si>
  <si>
    <t xml:space="preserve">Комплексна програма соціальної підтримки учасників антитерористичної операції, операції Об'єднаних сил, членів їх сімей,які є мешканцями  Новгород-Сіверської  міської  територіальної громади  на 2021- 2022 роки 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</si>
  <si>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населених пунктах Новгород-Сіверської міської   територіальної громади  на 2021- 2022 роки 
</t>
  </si>
  <si>
    <t xml:space="preserve">Програма надання пільг на безплатне придбання ліків громадянам, мешканцям  Новгород-Сіверської міської територіальної громади, які постраждали внаслідок Чорнобильської катастрофи, на 2021-2022 роки </t>
  </si>
  <si>
    <t>Програма забезпечення препаратами інсуліну хворих на цукровий діабет мешканців  Новгород-Сіверської міської  територіальної громади  на 2021- 2022 роки</t>
  </si>
  <si>
    <t xml:space="preserve"> "Розподіл коштів бюджету розвитку на здійснення заходів на будівництво, реконструкцію і реставрацію,капітальний ремонт об'єктів виробничої, комунікаційної та соціальної інфраструктури за об'єктами у 2021 році"</t>
  </si>
  <si>
    <t xml:space="preserve">Додаток № 4   Проект №                                                                              до рішення п'ятдесят п'ятої сесії міської ради VІІI скликання                                                                                                                                               грудня 2020 №                                                                                  "Про бюджет Новгород-Сіверської міської ї територіальної громади на 2021 рік"                                                   </t>
  </si>
  <si>
    <t>Програма надання фінансової підтримки громадьким організаціям, об'єлнанням, їх членам, що діють на території Новгород-Сіверської міської територіальної громади на 2021-2022 роки</t>
  </si>
  <si>
    <t xml:space="preserve">Програма оздоровлення та відпочинку дітей Новгород-Сіверської міської територіальної громади на 2021-2023 роки </t>
  </si>
  <si>
    <t>Програма розвитку малого і середнього підприємництва у  Новгород-Сіверській територіальній громаді на 2021-2024 роки</t>
  </si>
  <si>
    <t>Відділ житлово-комунального господарства Новгород-Сіверської                                             міської ради</t>
  </si>
  <si>
    <t>Повернення довгосрокових кредитів індивідуальним забудовникам житла на селі</t>
  </si>
  <si>
    <t>Надання довгосрокових кредитів індивідуальним забудовникам житла на селі</t>
  </si>
  <si>
    <t>Програма забезпечення покращення якості надання медичної допомоги населенню Новгород-Сіверської  міської територіальної громади на 2021 рік</t>
  </si>
  <si>
    <t>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 територіальної громади на 2021 рік</t>
  </si>
  <si>
    <t>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Новгород-Сіверської міської  територіальної громади на 2021-2022 роки</t>
  </si>
  <si>
    <t>Програма  боротьби з онкологічними захворюваннями на 2021-2025 роки</t>
  </si>
  <si>
    <t>Програиа забезпечення дітей з інвалідністю технічними та іншими засобами, дітей віком до 1 року, народжених ВІЛ-інфікованими матерями, молочними сумішами на 2021-2023 роки</t>
  </si>
  <si>
    <t>Програма розвитку первинної медико-санітарної допомоги та створення умов для надання якісних медичних послуг населенню на 2021 рік</t>
  </si>
  <si>
    <t>Програма інформатизації Новгород-Сіверської міської  об'єднаної  територіальної громади на 2020-2022 роки</t>
  </si>
  <si>
    <t>Програма  з відзначення державних та професійних свят, ювілейних дат, проведення культурно-мистецьких заходів  Новгород-Сіверської міської територіальної громади на 2021-2022 роки</t>
  </si>
  <si>
    <t>Інші  субвенції з місцевого бюджету</t>
  </si>
  <si>
    <t>Рентна плата за спеціальне використання лісових ресурсів в частині деревини заготовленої в порядку рубок головного користування</t>
  </si>
  <si>
    <t>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осіб,фізичних осіб-підприємців та громадських формувань, а також плата за надання інших платних послуг, пов"язаних з такою державною реєстрацією</t>
  </si>
  <si>
    <t>Відділ надання адміністративних послуг та відділ державної реєстрації Новгород-Сіверської міської ради</t>
  </si>
  <si>
    <t>Відділ земельних відносин міської ради</t>
  </si>
  <si>
    <t>Найменування згідно                                               з Класифікацією фінансування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</si>
  <si>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</si>
  <si>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</si>
  <si>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</si>
  <si>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</si>
  <si>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</si>
  <si>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</si>
  <si>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</si>
  <si>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0813084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</si>
  <si>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</si>
  <si>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0611010</t>
  </si>
  <si>
    <t>Надання дошкільної освіти</t>
  </si>
  <si>
    <t>0611020</t>
  </si>
  <si>
    <t>0611150</t>
  </si>
  <si>
    <t>0611160</t>
  </si>
  <si>
    <t>1150</t>
  </si>
  <si>
    <t>1160</t>
  </si>
  <si>
    <t>Інші програми, заклади та заходи у сфері освіти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</si>
  <si>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</si>
  <si>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</si>
  <si>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</si>
  <si>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</si>
  <si>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</si>
  <si>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</si>
  <si>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</si>
  <si>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</si>
  <si>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</si>
  <si>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Інші надходження (надходження коштів за право тимчасового використання місць (для розміщення рекламних засобів), які перебувають у комунальній власності</t>
  </si>
  <si>
    <t>Кошти від продажу земельних ділянок несільськогосподарського призначення, що перебувають у комунальній власності</t>
  </si>
  <si>
    <t>Розвиток дитячо-юнацького та резервного спорту</t>
  </si>
  <si>
    <t>Субвенції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</si>
  <si>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</si>
  <si>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</si>
  <si>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5030</t>
  </si>
  <si>
    <t>5031</t>
  </si>
  <si>
    <t>Міжбюджетні трансферти</t>
  </si>
  <si>
    <t>Субвенції загального фонду на:</t>
  </si>
  <si>
    <t>Державне управління</t>
  </si>
  <si>
    <t>7400</t>
  </si>
  <si>
    <t>Програма розвитку малого і середнього підприємництва у м. Новгород-Сіверський на 2017-2020 роки</t>
  </si>
  <si>
    <t>2144</t>
  </si>
  <si>
    <t>0763</t>
  </si>
  <si>
    <t>Централізовані заходи з лікування хворих на цукровий та нецукровий діабет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</si>
  <si>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</si>
  <si>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</si>
  <si>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Рентна плата за користування надрами</t>
  </si>
  <si>
    <t>Рентна плата за користування надрами для видобування  корисних копалин загальнодержапвного значення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</si>
  <si>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</si>
  <si>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</si>
  <si>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</si>
  <si>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</si>
  <si>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</si>
  <si>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 xml:space="preserve">Програма оздоровлення та відпочинку дітей на 2017-2020 роки </t>
  </si>
  <si>
    <t>1000</t>
  </si>
  <si>
    <t>Освіта</t>
  </si>
  <si>
    <t>1020</t>
  </si>
  <si>
    <t>3140</t>
  </si>
  <si>
    <t>3160</t>
  </si>
  <si>
    <t>5010</t>
  </si>
  <si>
    <t>5011</t>
  </si>
  <si>
    <t>5000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</si>
  <si>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</si>
  <si>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</si>
  <si>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</si>
  <si>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</si>
  <si>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</si>
  <si>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</si>
  <si>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</si>
  <si>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</si>
  <si>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</si>
  <si>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</si>
  <si>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</si>
  <si>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</si>
  <si>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</si>
  <si>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</si>
  <si>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</si>
  <si>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</si>
  <si>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</si>
  <si>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Культура i мистецтво</t>
  </si>
  <si>
    <t>4000</t>
  </si>
  <si>
    <t>4030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</si>
  <si>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</si>
  <si>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>О4</t>
  </si>
  <si>
    <t>m</t>
  </si>
  <si>
    <t>r</t>
  </si>
  <si>
    <t>Державний бюджет України</t>
  </si>
  <si>
    <t>3130</t>
  </si>
  <si>
    <t>1</t>
  </si>
  <si>
    <t>2</t>
  </si>
  <si>
    <t>Капітальні видатки</t>
  </si>
  <si>
    <t>Всього бюджет розвитку:</t>
  </si>
  <si>
    <t>Х</t>
  </si>
  <si>
    <t>0100</t>
  </si>
  <si>
    <t>1090</t>
  </si>
  <si>
    <t>3110</t>
  </si>
  <si>
    <t>3112</t>
  </si>
  <si>
    <t>Код програмної класифікації видатків та кредитування місцевих бюджетів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</si>
  <si>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</si>
  <si>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</si>
  <si>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</si>
  <si>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</si>
  <si>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</si>
  <si>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</si>
  <si>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</si>
  <si>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</si>
  <si>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</si>
  <si>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</si>
  <si>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</si>
  <si>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Інші програми та заходи у сфері освіти</t>
  </si>
  <si>
    <t>0813081</t>
  </si>
  <si>
    <t>3181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</si>
  <si>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</si>
  <si>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</si>
  <si>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</si>
  <si>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</si>
  <si>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</si>
  <si>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</si>
  <si>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</si>
  <si>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</si>
  <si>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</si>
  <si>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</si>
  <si>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</si>
  <si>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</si>
  <si>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 тому числі</t>
  </si>
  <si>
    <t>бюджет розвитку</t>
  </si>
  <si>
    <t>з них:видатки за рахунок коштів, що передаються із загального фонду до бюджету розвитку (спеціального фонду)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</si>
  <si>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</si>
  <si>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</si>
  <si>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</si>
  <si>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</si>
  <si>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</si>
  <si>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</si>
  <si>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</si>
  <si>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</si>
  <si>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</si>
  <si>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</si>
  <si>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</si>
  <si>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</si>
  <si>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</si>
  <si>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7600000</t>
  </si>
  <si>
    <t>7610000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</si>
  <si>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</si>
  <si>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</si>
  <si>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</si>
  <si>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</si>
  <si>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</si>
  <si>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</si>
  <si>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</si>
  <si>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</si>
  <si>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</si>
  <si>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</si>
  <si>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</si>
  <si>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</si>
  <si>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</si>
  <si>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</si>
  <si>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</si>
  <si>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</si>
  <si>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</si>
  <si>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</si>
  <si>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</si>
  <si>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</si>
  <si>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</si>
  <si>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</si>
  <si>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</si>
  <si>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</si>
  <si>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</si>
  <si>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</si>
  <si>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</si>
  <si>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0117680</t>
  </si>
  <si>
    <t>7680</t>
  </si>
  <si>
    <t>Інші програми та заходи пов'язані з економічною діяльністю</t>
  </si>
  <si>
    <t>Членські внески до асоціацій органів місцевого самоврядування</t>
  </si>
  <si>
    <t>0112010</t>
  </si>
  <si>
    <t>2010</t>
  </si>
  <si>
    <t>0731</t>
  </si>
  <si>
    <t>0112111</t>
  </si>
  <si>
    <t>0725</t>
  </si>
  <si>
    <t>Багатопрофільна стаціонарна медична допомога населенню</t>
  </si>
  <si>
    <t>в тому числі за рахунок іншої субвенції з обласного бюджету</t>
  </si>
  <si>
    <t>Новгород-Сіверська міська рада,відділи міської ради:освіти,культури</t>
  </si>
  <si>
    <t>1011080</t>
  </si>
  <si>
    <t>1080</t>
  </si>
  <si>
    <t>0611140</t>
  </si>
  <si>
    <t>0611141</t>
  </si>
  <si>
    <t>1140</t>
  </si>
  <si>
    <t>1141</t>
  </si>
  <si>
    <t>0611142</t>
  </si>
  <si>
    <t>1142</t>
  </si>
  <si>
    <t>0611151</t>
  </si>
  <si>
    <t>1151</t>
  </si>
  <si>
    <t>1152</t>
  </si>
  <si>
    <t>0611152</t>
  </si>
  <si>
    <t>0611200</t>
  </si>
  <si>
    <t>1200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</si>
  <si>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</si>
  <si>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</si>
  <si>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Забезпечення діяльності центрів професійного розвитку педагогічних працівників</t>
  </si>
  <si>
    <t>Надання освіти за рахунок субвенції з державного бюджету місцевим бюжетам на надання державної підтримки особам з особливими освітніми потребами</t>
  </si>
  <si>
    <t>0611070</t>
  </si>
  <si>
    <t>Надання загальної середньої освіти за рахунок коштів місцевого бюджету</t>
  </si>
  <si>
    <t>0611021</t>
  </si>
  <si>
    <t>1021</t>
  </si>
  <si>
    <t xml:space="preserve">  Надання загальної середньої освіти закладами загальної середньої освіти </t>
  </si>
  <si>
    <t>0611030</t>
  </si>
  <si>
    <t>Надання загальної середньої освіти за рахунок  освітньої субвенції</t>
  </si>
  <si>
    <t>0611031</t>
  </si>
  <si>
    <t>1031</t>
  </si>
  <si>
    <t xml:space="preserve">  1014081</t>
  </si>
  <si>
    <t xml:space="preserve">Надання загальної середньої освіти закладами загальної середньої освіти </t>
  </si>
  <si>
    <t>Резервний фонд з місцевого бюджету</t>
  </si>
  <si>
    <t>8710</t>
  </si>
  <si>
    <t xml:space="preserve">                                                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</si>
  <si>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виробництво(надання)</t>
  </si>
  <si>
    <t xml:space="preserve">Програма "Приміський автобус" населених пунктів  Новгород-Сіверської  міської територіальної громади на 2021-2022 роки </t>
  </si>
  <si>
    <t>на 2021 рік</t>
  </si>
  <si>
    <t>0421</t>
  </si>
  <si>
    <t>8700</t>
  </si>
  <si>
    <t>Резервний фонд</t>
  </si>
  <si>
    <t>Керівництво і управління у відповідній сфері у містах (місті Києві), селищах, селах,  територіальних громадах</t>
  </si>
  <si>
    <t>Керівництво і управління у відповідній сфері у містах (місті Києві), селищах, селах, територіальних громадах</t>
  </si>
  <si>
    <t>Рішення від 24,12,2020№</t>
  </si>
  <si>
    <t xml:space="preserve">Програма забезпечення діяльності комунальної установи "Трудовий архів" Новгород-Сіверської територіальної громади на 2021 рік </t>
  </si>
  <si>
    <t>Рішення сесії від 21.10.2020</t>
  </si>
  <si>
    <t xml:space="preserve">Програма збезпечення пожежної безпеки на території Новгорода-Сіверської міської територіальної громади на 2021-2025 роки </t>
  </si>
  <si>
    <t xml:space="preserve">Додаток № 1   Проєкт № 7                                                                               до рішення  третьої позачергової сесії                                       Новгород-Сіверської міської ради VІІI скликання                                                                                                                                               грудня 2020 №                                                                                  "Про бюджет Новгород-Сіверської міської  територіальної громади на 2021 рік"                                                                </t>
  </si>
  <si>
    <t xml:space="preserve">Додаток № 2   Проєкт № 7                                                                                до рішення третьої позачергової сесії                                        Новгород-Сіверської міської ради                                  VІІI скликання                                                                                                                                              грудня 2020 №                                                                               "Про бюджет Новгород-Сіверської міської  територіальної громади на 2021 рік"                                                                      </t>
  </si>
  <si>
    <t xml:space="preserve">Додаток № 3   Проєкт № 7                                                                               до рішення третьої позачергової сесії                         Новгород-Сіверської міської ради                VІІI скликання                                                                                                                                              грудня 2020 №                                                                                  "Про бюджет Новгород-Сіверської міської  територіальної громади на 2021 рік"                                                                                     </t>
  </si>
  <si>
    <t xml:space="preserve">Додаток № 4   Проєкт № 7                                                                                   до рішення третьої позачергової сесії                              Новгород-Сіверськоїміської ради VІІI скликання                                                                                                                                                      грудня 2020 №                                                                                  "Про бюджет Новгород-Сіверської міської територіальної громади на 2021 рік" </t>
  </si>
  <si>
    <t xml:space="preserve">Додаток № 5   Проєкт № 7                                                                         до рішення третьої позачергової сесії                Новгород-Сіверської міської ради                        VІІI скликання                                                                                                                                               грудня 2020 №                                                                                  "Про бюджет Новгород-Сіверської міської  територіальної громади на 2021 рік"                                                     </t>
  </si>
  <si>
    <t xml:space="preserve">Додаток № 6   Проєкт № 7                                                                            до рішення третьої позачергової сесії                                                      Новгород-Сіверської   міської ради                          VІІI скликання                                                                                                                                               грудня 2020 №                                                                               "Про бюджет Новгород-Сіверської міської  територіальної громади на 2021 рік"                                                     </t>
  </si>
  <si>
    <t xml:space="preserve">Додаток № 8   Проєкт № 7                                                                                                  до рішення третьої позачергової сесії                                      Новгород-Сіверськоїміської ради VІІI скликання                                                                                                                                              грудня 2020 №                                                                                     "Про бюджет Новгород-Сіверської міської  територіальної громади на 2021 рік"                                                                                                                                                                                            </t>
  </si>
  <si>
    <t xml:space="preserve">Додаток № 7   Проєкт № 7                                                                            до рішення  третьої позачергової сесії Новгород-Сіверської міської ради   VІІI скликання                                                                                                                                               грудня 2020 №                                                                                "Про бюджет Новгород-Сіверської міської  територіальної громади на 2021 рік"                                                                           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</si>
</sst>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_-;\-* #,##0_-;_-* &quot;-&quot;_-;_-@_-"/>
    <numFmt numFmtId="186" formatCode="_-* #,##0.00\ &quot;₴&quot;_-;\-* #,##0.00\ &quot;₴&quot;_-;_-* &quot;-&quot;??\ &quot;₴&quot;_-;_-@_-"/>
    <numFmt numFmtId="187" formatCode="_-* #,##0.00_-;\-* #,##0.00_-;_-* &quot;-&quot;??_-;_-@_-"/>
    <numFmt numFmtId="188" formatCode="_-* #,##0\ _₴_-;\-* #,##0\ _₴_-;_-* &quot;-&quot;\ _₴_-;_-@_-"/>
    <numFmt numFmtId="189" formatCode="_-* #,##0.00\ _₴_-;\-* #,##0.00\ _₴_-;_-* &quot;-&quot;??\ _₴_-;_-@_-"/>
    <numFmt numFmtId="190" formatCode="#,##0&quot;₽&quot;;\-#,##0&quot;₽&quot;"/>
    <numFmt numFmtId="191" formatCode="#,##0&quot;₽&quot;;[Red]\-#,##0&quot;₽&quot;"/>
    <numFmt numFmtId="192" formatCode="#,##0.00&quot;₽&quot;;\-#,##0.00&quot;₽&quot;"/>
    <numFmt numFmtId="193" formatCode="#,##0.00&quot;₽&quot;;[Red]\-#,##0.00&quot;₽&quot;"/>
    <numFmt numFmtId="194" formatCode="_-* #,##0&quot;₽&quot;_-;\-* #,##0&quot;₽&quot;_-;_-* &quot;-&quot;&quot;₽&quot;_-;_-@_-"/>
    <numFmt numFmtId="195" formatCode="_-* #,##0.00&quot;₽&quot;_-;\-* #,##0.00&quot;₽&quot;_-;_-* &quot;-&quot;??&quot;₽&quot;_-;_-@_-"/>
    <numFmt numFmtId="196" formatCode="0.0"/>
    <numFmt numFmtId="197" formatCode="#,##0\ _г_р_н_."/>
    <numFmt numFmtId="198" formatCode="#,##0_ ;[Red]\-#,##0\ 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[$-FC19]d\ mmmm\ yyyy\ &quot;г.&quot;"/>
    <numFmt numFmtId="204" formatCode="#,##0.0"/>
  </numFmts>
  <fonts count="129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sz val="14"/>
      <name val="Arial Cyr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 Cyr"/>
      <family val="0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b/>
      <sz val="12"/>
      <color indexed="8"/>
      <name val="Times New Roman Cyr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sz val="14"/>
      <name val="Calibri"/>
      <family val="2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4"/>
      <color indexed="12"/>
      <name val="Times New Roman"/>
      <family val="1"/>
    </font>
    <font>
      <sz val="8"/>
      <name val="Arial"/>
      <family val="2"/>
    </font>
    <font>
      <i/>
      <sz val="12"/>
      <color indexed="10"/>
      <name val="Times New Roman"/>
      <family val="1"/>
    </font>
    <font>
      <i/>
      <sz val="10"/>
      <color indexed="10"/>
      <name val="Arial"/>
      <family val="2"/>
    </font>
    <font>
      <sz val="18"/>
      <name val="Times New Roman Cyr"/>
      <family val="0"/>
    </font>
    <font>
      <sz val="16"/>
      <name val="Times New Roman"/>
      <family val="1"/>
    </font>
    <font>
      <i/>
      <sz val="16"/>
      <name val="Times New Roman"/>
      <family val="1"/>
    </font>
    <font>
      <i/>
      <sz val="12"/>
      <color indexed="8"/>
      <name val="Times New Roman"/>
      <family val="1"/>
    </font>
    <font>
      <sz val="16"/>
      <name val="Times New Roman Cyr"/>
      <family val="0"/>
    </font>
    <font>
      <b/>
      <sz val="16"/>
      <color indexed="8"/>
      <name val="Times New Roman Cyr"/>
      <family val="0"/>
    </font>
    <font>
      <b/>
      <i/>
      <sz val="16"/>
      <color indexed="8"/>
      <name val="Times New Roman Cyr"/>
      <family val="0"/>
    </font>
    <font>
      <sz val="16"/>
      <color indexed="10"/>
      <name val="Times New Roman"/>
      <family val="1"/>
    </font>
    <font>
      <sz val="16"/>
      <color indexed="10"/>
      <name val="Times New Roman Cyr"/>
      <family val="0"/>
    </font>
    <font>
      <b/>
      <sz val="16"/>
      <color indexed="10"/>
      <name val="Times New Roman Cyr"/>
      <family val="0"/>
    </font>
    <font>
      <b/>
      <sz val="16"/>
      <color indexed="10"/>
      <name val="Times New Roman"/>
      <family val="1"/>
    </font>
    <font>
      <i/>
      <sz val="16"/>
      <name val="Times New Roman Cyr"/>
      <family val="0"/>
    </font>
    <font>
      <b/>
      <i/>
      <sz val="16"/>
      <name val="Times New Roman"/>
      <family val="1"/>
    </font>
    <font>
      <i/>
      <sz val="16"/>
      <color indexed="10"/>
      <name val="Times New Roman Cyr"/>
      <family val="0"/>
    </font>
    <font>
      <sz val="16"/>
      <color indexed="8"/>
      <name val="Times New Roman"/>
      <family val="1"/>
    </font>
    <font>
      <b/>
      <i/>
      <sz val="16"/>
      <color indexed="10"/>
      <name val="Times New Roman Cyr"/>
      <family val="0"/>
    </font>
    <font>
      <sz val="16"/>
      <name val="Arial Cyr"/>
      <family val="0"/>
    </font>
    <font>
      <sz val="16"/>
      <name val="Arial"/>
      <family val="2"/>
    </font>
    <font>
      <sz val="16"/>
      <color indexed="10"/>
      <name val="Arial Cyr"/>
      <family val="0"/>
    </font>
    <font>
      <b/>
      <sz val="12"/>
      <color indexed="10"/>
      <name val="Arial Cyr"/>
      <family val="0"/>
    </font>
    <font>
      <b/>
      <sz val="12"/>
      <color indexed="10"/>
      <name val="Times New Roman Cyr"/>
      <family val="0"/>
    </font>
    <font>
      <sz val="10"/>
      <color indexed="10"/>
      <name val="Times New Roman Cyr"/>
      <family val="1"/>
    </font>
    <font>
      <sz val="14"/>
      <color indexed="8"/>
      <name val="Times New Roman Cyr"/>
      <family val="0"/>
    </font>
    <font>
      <sz val="18"/>
      <color indexed="10"/>
      <name val="Times New Roman"/>
      <family val="1"/>
    </font>
    <font>
      <sz val="18"/>
      <color indexed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74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12" fillId="2" borderId="0" applyNumberFormat="0" applyBorder="0" applyAlignment="0" applyProtection="0"/>
    <xf numFmtId="0" fontId="112" fillId="3" borderId="0" applyNumberFormat="0" applyBorder="0" applyAlignment="0" applyProtection="0"/>
    <xf numFmtId="0" fontId="112" fillId="4" borderId="0" applyNumberFormat="0" applyBorder="0" applyAlignment="0" applyProtection="0"/>
    <xf numFmtId="0" fontId="112" fillId="5" borderId="0" applyNumberFormat="0" applyBorder="0" applyAlignment="0" applyProtection="0"/>
    <xf numFmtId="0" fontId="112" fillId="6" borderId="0" applyNumberFormat="0" applyBorder="0" applyAlignment="0" applyProtection="0"/>
    <xf numFmtId="0" fontId="112" fillId="7" borderId="0" applyNumberFormat="0" applyBorder="0" applyAlignment="0" applyProtection="0"/>
    <xf numFmtId="0" fontId="112" fillId="8" borderId="0" applyNumberFormat="0" applyBorder="0" applyAlignment="0" applyProtection="0"/>
    <xf numFmtId="0" fontId="112" fillId="9" borderId="0" applyNumberFormat="0" applyBorder="0" applyAlignment="0" applyProtection="0"/>
    <xf numFmtId="0" fontId="112" fillId="10" borderId="0" applyNumberFormat="0" applyBorder="0" applyAlignment="0" applyProtection="0"/>
    <xf numFmtId="0" fontId="112" fillId="11" borderId="0" applyNumberFormat="0" applyBorder="0" applyAlignment="0" applyProtection="0"/>
    <xf numFmtId="0" fontId="112" fillId="12" borderId="0" applyNumberFormat="0" applyBorder="0" applyAlignment="0" applyProtection="0"/>
    <xf numFmtId="0" fontId="112" fillId="13" borderId="0" applyNumberFormat="0" applyBorder="0" applyAlignment="0" applyProtection="0"/>
    <xf numFmtId="0" fontId="113" fillId="14" borderId="0" applyNumberFormat="0" applyBorder="0" applyAlignment="0" applyProtection="0"/>
    <xf numFmtId="0" fontId="113" fillId="15" borderId="0" applyNumberFormat="0" applyBorder="0" applyAlignment="0" applyProtection="0"/>
    <xf numFmtId="0" fontId="113" fillId="10" borderId="0" applyNumberFormat="0" applyBorder="0" applyAlignment="0" applyProtection="0"/>
    <xf numFmtId="0" fontId="113" fillId="16" borderId="0" applyNumberFormat="0" applyBorder="0" applyAlignment="0" applyProtection="0"/>
    <xf numFmtId="0" fontId="113" fillId="17" borderId="0" applyNumberFormat="0" applyBorder="0" applyAlignment="0" applyProtection="0"/>
    <xf numFmtId="0" fontId="113" fillId="18" borderId="0" applyNumberFormat="0" applyBorder="0" applyAlignment="0" applyProtection="0"/>
    <xf numFmtId="0" fontId="0" fillId="0" borderId="0">
      <alignment/>
      <protection/>
    </xf>
    <xf numFmtId="0" fontId="113" fillId="19" borderId="0" applyNumberFormat="0" applyBorder="0" applyAlignment="0" applyProtection="0"/>
    <xf numFmtId="0" fontId="113" fillId="20" borderId="0" applyNumberFormat="0" applyBorder="0" applyAlignment="0" applyProtection="0"/>
    <xf numFmtId="0" fontId="113" fillId="21" borderId="0" applyNumberFormat="0" applyBorder="0" applyAlignment="0" applyProtection="0"/>
    <xf numFmtId="0" fontId="113" fillId="22" borderId="0" applyNumberFormat="0" applyBorder="0" applyAlignment="0" applyProtection="0"/>
    <xf numFmtId="0" fontId="113" fillId="23" borderId="0" applyNumberFormat="0" applyBorder="0" applyAlignment="0" applyProtection="0"/>
    <xf numFmtId="0" fontId="113" fillId="24" borderId="0" applyNumberFormat="0" applyBorder="0" applyAlignment="0" applyProtection="0"/>
    <xf numFmtId="0" fontId="114" fillId="25" borderId="1" applyNumberFormat="0" applyAlignment="0" applyProtection="0"/>
    <xf numFmtId="0" fontId="115" fillId="26" borderId="2" applyNumberFormat="0" applyAlignment="0" applyProtection="0"/>
    <xf numFmtId="0" fontId="116" fillId="26" borderId="1" applyNumberFormat="0" applyAlignment="0" applyProtection="0"/>
    <xf numFmtId="0" fontId="16" fillId="0" borderId="0" applyNumberFormat="0" applyFill="0" applyBorder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117" fillId="0" borderId="3" applyNumberFormat="0" applyFill="0" applyAlignment="0" applyProtection="0"/>
    <xf numFmtId="0" fontId="118" fillId="0" borderId="4" applyNumberFormat="0" applyFill="0" applyAlignment="0" applyProtection="0"/>
    <xf numFmtId="0" fontId="119" fillId="0" borderId="5" applyNumberFormat="0" applyFill="0" applyAlignment="0" applyProtection="0"/>
    <xf numFmtId="0" fontId="119" fillId="0" borderId="0" applyNumberFormat="0" applyFill="0" applyBorder="0" applyAlignment="0" applyProtection="0"/>
    <xf numFmtId="0" fontId="120" fillId="0" borderId="6" applyNumberFormat="0" applyFill="0" applyAlignment="0" applyProtection="0"/>
    <xf numFmtId="0" fontId="121" fillId="27" borderId="7" applyNumberFormat="0" applyAlignment="0" applyProtection="0"/>
    <xf numFmtId="0" fontId="122" fillId="0" borderId="0" applyNumberFormat="0" applyFill="0" applyBorder="0" applyAlignment="0" applyProtection="0"/>
    <xf numFmtId="0" fontId="123" fillId="28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24" fillId="29" borderId="0" applyNumberFormat="0" applyBorder="0" applyAlignment="0" applyProtection="0"/>
    <xf numFmtId="0" fontId="12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26" fillId="0" borderId="9" applyNumberFormat="0" applyFill="0" applyAlignment="0" applyProtection="0"/>
    <xf numFmtId="0" fontId="28" fillId="0" borderId="0">
      <alignment/>
      <protection/>
    </xf>
    <xf numFmtId="0" fontId="127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128" fillId="31" borderId="0" applyNumberFormat="0" applyBorder="0" applyAlignment="0" applyProtection="0"/>
  </cellStyleXfs>
  <cellXfs count="952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8" applyFont="1" applyBorder="1" applyAlignment="1">
      <alignment wrapText="1"/>
      <protection/>
    </xf>
    <xf numFmtId="0" fontId="5" fillId="0" borderId="10" xfId="58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7">
      <alignment/>
      <protection/>
    </xf>
    <xf numFmtId="0" fontId="1" fillId="0" borderId="0" xfId="57" applyFont="1" applyAlignment="1">
      <alignment/>
      <protection/>
    </xf>
    <xf numFmtId="0" fontId="21" fillId="0" borderId="10" xfId="57" applyFont="1" applyBorder="1" applyAlignment="1">
      <alignment horizontal="center" vertical="center" wrapText="1"/>
      <protection/>
    </xf>
    <xf numFmtId="0" fontId="21" fillId="0" borderId="0" xfId="57" applyFont="1">
      <alignment/>
      <protection/>
    </xf>
    <xf numFmtId="0" fontId="6" fillId="0" borderId="10" xfId="57" applyFont="1" applyBorder="1" applyAlignment="1">
      <alignment horizontal="center" vertical="center"/>
      <protection/>
    </xf>
    <xf numFmtId="0" fontId="6" fillId="0" borderId="10" xfId="57" applyFont="1" applyBorder="1" applyAlignment="1">
      <alignment horizontal="center" vertical="center" wrapText="1"/>
      <protection/>
    </xf>
    <xf numFmtId="49" fontId="6" fillId="0" borderId="10" xfId="57" applyNumberFormat="1" applyFont="1" applyBorder="1" applyAlignment="1">
      <alignment horizontal="center" vertical="center"/>
      <protection/>
    </xf>
    <xf numFmtId="1" fontId="6" fillId="0" borderId="10" xfId="57" applyNumberFormat="1" applyFont="1" applyBorder="1" applyAlignment="1">
      <alignment horizontal="center" vertical="center"/>
      <protection/>
    </xf>
    <xf numFmtId="0" fontId="1" fillId="0" borderId="0" xfId="57" applyFont="1">
      <alignment/>
      <protection/>
    </xf>
    <xf numFmtId="0" fontId="9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vertical="center" wrapText="1"/>
      <protection/>
    </xf>
    <xf numFmtId="1" fontId="9" fillId="0" borderId="10" xfId="57" applyNumberFormat="1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9" fillId="0" borderId="0" xfId="57" applyFont="1">
      <alignment/>
      <protection/>
    </xf>
    <xf numFmtId="49" fontId="39" fillId="0" borderId="10" xfId="60" applyNumberFormat="1" applyFont="1" applyBorder="1" applyAlignment="1">
      <alignment horizontal="center" vertical="center"/>
      <protection/>
    </xf>
    <xf numFmtId="49" fontId="40" fillId="0" borderId="10" xfId="54" applyNumberFormat="1" applyFont="1" applyBorder="1" applyAlignment="1">
      <alignment horizontal="center" vertical="center"/>
      <protection/>
    </xf>
    <xf numFmtId="0" fontId="9" fillId="0" borderId="10" xfId="60" applyFont="1" applyBorder="1" applyAlignment="1">
      <alignment vertical="center" wrapText="1"/>
      <protection/>
    </xf>
    <xf numFmtId="0" fontId="1" fillId="0" borderId="0" xfId="61" applyFont="1">
      <alignment/>
      <protection/>
    </xf>
    <xf numFmtId="0" fontId="9" fillId="0" borderId="0" xfId="61" applyFont="1">
      <alignment/>
      <protection/>
    </xf>
    <xf numFmtId="0" fontId="7" fillId="0" borderId="0" xfId="61" applyFont="1" applyAlignment="1">
      <alignment horizontal="left" vertical="center" wrapText="1"/>
      <protection/>
    </xf>
    <xf numFmtId="0" fontId="44" fillId="0" borderId="0" xfId="61" applyFont="1" applyAlignment="1">
      <alignment horizontal="center" vertical="center" wrapText="1"/>
      <protection/>
    </xf>
    <xf numFmtId="0" fontId="1" fillId="0" borderId="0" xfId="61" applyFont="1" applyAlignment="1">
      <alignment horizontal="right"/>
      <protection/>
    </xf>
    <xf numFmtId="0" fontId="1" fillId="0" borderId="0" xfId="61" applyFont="1" applyAlignment="1">
      <alignment horizontal="left"/>
      <protection/>
    </xf>
    <xf numFmtId="0" fontId="7" fillId="0" borderId="10" xfId="61" applyFont="1" applyFill="1" applyBorder="1" applyAlignment="1">
      <alignment horizontal="center" vertical="center" wrapText="1"/>
      <protection/>
    </xf>
    <xf numFmtId="0" fontId="48" fillId="0" borderId="10" xfId="33" applyFont="1" applyBorder="1">
      <alignment/>
      <protection/>
    </xf>
    <xf numFmtId="198" fontId="49" fillId="0" borderId="10" xfId="61" applyNumberFormat="1" applyFont="1" applyBorder="1" applyAlignment="1">
      <alignment vertical="center"/>
      <protection/>
    </xf>
    <xf numFmtId="3" fontId="49" fillId="0" borderId="10" xfId="61" applyNumberFormat="1" applyFont="1" applyBorder="1">
      <alignment/>
      <protection/>
    </xf>
    <xf numFmtId="0" fontId="1" fillId="0" borderId="0" xfId="61" applyFont="1" applyAlignment="1">
      <alignment/>
      <protection/>
    </xf>
    <xf numFmtId="3" fontId="1" fillId="0" borderId="0" xfId="61" applyNumberFormat="1" applyFont="1">
      <alignment/>
      <protection/>
    </xf>
    <xf numFmtId="196" fontId="1" fillId="0" borderId="0" xfId="61" applyNumberFormat="1" applyFont="1">
      <alignment/>
      <protection/>
    </xf>
    <xf numFmtId="3" fontId="3" fillId="0" borderId="0" xfId="61" applyNumberFormat="1" applyFont="1">
      <alignment/>
      <protection/>
    </xf>
    <xf numFmtId="3" fontId="50" fillId="0" borderId="0" xfId="61" applyNumberFormat="1" applyFont="1">
      <alignment/>
      <protection/>
    </xf>
    <xf numFmtId="0" fontId="0" fillId="0" borderId="0" xfId="55">
      <alignment/>
      <protection/>
    </xf>
    <xf numFmtId="0" fontId="21" fillId="0" borderId="0" xfId="61" applyFont="1">
      <alignment/>
      <protection/>
    </xf>
    <xf numFmtId="0" fontId="51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0" fontId="47" fillId="0" borderId="11" xfId="55" applyFont="1" applyBorder="1" applyAlignment="1">
      <alignment horizontal="center" vertical="center" wrapText="1"/>
      <protection/>
    </xf>
    <xf numFmtId="0" fontId="28" fillId="0" borderId="0" xfId="61" applyFont="1">
      <alignment/>
      <protection/>
    </xf>
    <xf numFmtId="0" fontId="33" fillId="0" borderId="0" xfId="61" applyFont="1" applyProtection="1">
      <alignment/>
      <protection locked="0"/>
    </xf>
    <xf numFmtId="0" fontId="33" fillId="0" borderId="0" xfId="61" applyFont="1" applyAlignment="1" applyProtection="1">
      <alignment horizontal="left" vertical="top" wrapText="1"/>
      <protection locked="0"/>
    </xf>
    <xf numFmtId="0" fontId="21" fillId="0" borderId="0" xfId="61" applyFont="1" applyFill="1">
      <alignment/>
      <protection/>
    </xf>
    <xf numFmtId="0" fontId="36" fillId="0" borderId="0" xfId="61" applyFont="1" applyBorder="1" applyAlignment="1" applyProtection="1">
      <alignment horizontal="center" vertical="center" wrapText="1"/>
      <protection locked="0"/>
    </xf>
    <xf numFmtId="0" fontId="21" fillId="0" borderId="10" xfId="61" applyFont="1" applyFill="1" applyBorder="1">
      <alignment/>
      <protection/>
    </xf>
    <xf numFmtId="0" fontId="36" fillId="0" borderId="0" xfId="61" applyFont="1" applyBorder="1" applyAlignment="1" applyProtection="1">
      <alignment horizontal="center" vertical="center"/>
      <protection locked="0"/>
    </xf>
    <xf numFmtId="0" fontId="29" fillId="0" borderId="0" xfId="61" applyFont="1" applyBorder="1" applyAlignment="1">
      <alignment horizontal="center"/>
      <protection/>
    </xf>
    <xf numFmtId="0" fontId="53" fillId="0" borderId="0" xfId="61" applyFont="1">
      <alignment/>
      <protection/>
    </xf>
    <xf numFmtId="0" fontId="37" fillId="0" borderId="12" xfId="61" applyFont="1" applyBorder="1" applyAlignment="1">
      <alignment horizontal="center" vertical="center" wrapText="1"/>
      <protection/>
    </xf>
    <xf numFmtId="0" fontId="37" fillId="0" borderId="13" xfId="61" applyFont="1" applyBorder="1" applyAlignment="1">
      <alignment horizontal="center" vertical="center" wrapText="1"/>
      <protection/>
    </xf>
    <xf numFmtId="0" fontId="37" fillId="0" borderId="13" xfId="61" applyFont="1" applyBorder="1" applyAlignment="1">
      <alignment horizontal="centerContinuous" vertical="center" wrapText="1"/>
      <protection/>
    </xf>
    <xf numFmtId="0" fontId="52" fillId="0" borderId="14" xfId="61" applyFont="1" applyBorder="1" applyAlignment="1">
      <alignment horizontal="center" vertical="center" wrapText="1"/>
      <protection/>
    </xf>
    <xf numFmtId="0" fontId="52" fillId="0" borderId="15" xfId="61" applyFont="1" applyBorder="1" applyAlignment="1">
      <alignment horizontal="center" vertical="center" wrapText="1"/>
      <protection/>
    </xf>
    <xf numFmtId="0" fontId="53" fillId="0" borderId="0" xfId="61" applyFont="1" applyFill="1">
      <alignment/>
      <protection/>
    </xf>
    <xf numFmtId="0" fontId="9" fillId="0" borderId="16" xfId="61" applyFont="1" applyFill="1" applyBorder="1" applyAlignment="1">
      <alignment horizontal="justify" vertical="center" wrapText="1"/>
      <protection/>
    </xf>
    <xf numFmtId="0" fontId="37" fillId="0" borderId="10" xfId="61" applyFont="1" applyBorder="1" applyAlignment="1">
      <alignment horizontal="center" vertical="center" wrapText="1"/>
      <protection/>
    </xf>
    <xf numFmtId="0" fontId="28" fillId="0" borderId="0" xfId="61" applyFont="1" applyFill="1">
      <alignment/>
      <protection/>
    </xf>
    <xf numFmtId="0" fontId="30" fillId="0" borderId="0" xfId="61" applyFont="1" applyFill="1">
      <alignment/>
      <protection/>
    </xf>
    <xf numFmtId="3" fontId="39" fillId="0" borderId="17" xfId="61" applyNumberFormat="1" applyFont="1" applyBorder="1" applyAlignment="1">
      <alignment horizontal="right" vertical="center"/>
      <protection/>
    </xf>
    <xf numFmtId="3" fontId="39" fillId="0" borderId="18" xfId="61" applyNumberFormat="1" applyFont="1" applyBorder="1" applyAlignment="1">
      <alignment horizontal="right" vertical="center"/>
      <protection/>
    </xf>
    <xf numFmtId="0" fontId="55" fillId="0" borderId="0" xfId="61" applyFont="1" applyFill="1">
      <alignment/>
      <protection/>
    </xf>
    <xf numFmtId="3" fontId="39" fillId="0" borderId="10" xfId="61" applyNumberFormat="1" applyFont="1" applyFill="1" applyBorder="1" applyAlignment="1">
      <alignment horizontal="right" vertical="center"/>
      <protection/>
    </xf>
    <xf numFmtId="49" fontId="21" fillId="0" borderId="0" xfId="61" applyNumberFormat="1" applyFont="1" applyFill="1" applyBorder="1" applyAlignment="1" applyProtection="1">
      <alignment horizontal="center"/>
      <protection locked="0"/>
    </xf>
    <xf numFmtId="0" fontId="34" fillId="0" borderId="0" xfId="61" applyFont="1" applyFill="1" applyBorder="1" applyAlignment="1" applyProtection="1">
      <alignment horizontal="left" vertical="top" wrapText="1"/>
      <protection locked="0"/>
    </xf>
    <xf numFmtId="3" fontId="56" fillId="0" borderId="0" xfId="61" applyNumberFormat="1" applyFont="1" applyFill="1" applyBorder="1" applyProtection="1">
      <alignment/>
      <protection locked="0"/>
    </xf>
    <xf numFmtId="49" fontId="33" fillId="0" borderId="0" xfId="61" applyNumberFormat="1" applyFont="1" applyFill="1" applyAlignment="1" applyProtection="1">
      <alignment horizontal="center"/>
      <protection locked="0"/>
    </xf>
    <xf numFmtId="196" fontId="33" fillId="0" borderId="0" xfId="61" applyNumberFormat="1" applyFont="1" applyFill="1" applyProtection="1">
      <alignment/>
      <protection locked="0"/>
    </xf>
    <xf numFmtId="196" fontId="33" fillId="0" borderId="0" xfId="61" applyNumberFormat="1" applyFont="1" applyProtection="1">
      <alignment/>
      <protection locked="0"/>
    </xf>
    <xf numFmtId="0" fontId="33" fillId="0" borderId="0" xfId="61" applyFont="1">
      <alignment/>
      <protection/>
    </xf>
    <xf numFmtId="0" fontId="33" fillId="0" borderId="0" xfId="61" applyFont="1" applyAlignment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57" fillId="0" borderId="10" xfId="61" applyFont="1" applyBorder="1" applyAlignment="1">
      <alignment horizontal="right" vertical="center" wrapText="1"/>
      <protection/>
    </xf>
    <xf numFmtId="0" fontId="37" fillId="0" borderId="17" xfId="61" applyFont="1" applyBorder="1" applyAlignment="1">
      <alignment horizontal="center" vertical="center" wrapText="1"/>
      <protection/>
    </xf>
    <xf numFmtId="0" fontId="38" fillId="33" borderId="10" xfId="60" applyFont="1" applyFill="1" applyBorder="1" applyAlignment="1">
      <alignment horizontal="center" vertical="center" wrapText="1"/>
      <protection/>
    </xf>
    <xf numFmtId="49" fontId="42" fillId="33" borderId="10" xfId="60" applyNumberFormat="1" applyFont="1" applyFill="1" applyBorder="1" applyAlignment="1">
      <alignment horizontal="center" vertical="center"/>
      <protection/>
    </xf>
    <xf numFmtId="49" fontId="39" fillId="0" borderId="10" xfId="60" applyNumberFormat="1" applyFont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justify" vertical="top" wrapText="1"/>
      <protection/>
    </xf>
    <xf numFmtId="0" fontId="9" fillId="0" borderId="10" xfId="60" applyFont="1" applyBorder="1" applyAlignment="1" quotePrefix="1">
      <alignment vertical="center" wrapText="1"/>
      <protection/>
    </xf>
    <xf numFmtId="49" fontId="38" fillId="33" borderId="10" xfId="60" applyNumberFormat="1" applyFont="1" applyFill="1" applyBorder="1" applyAlignment="1">
      <alignment horizontal="center" vertical="center"/>
      <protection/>
    </xf>
    <xf numFmtId="3" fontId="39" fillId="0" borderId="19" xfId="61" applyNumberFormat="1" applyFont="1" applyBorder="1" applyAlignment="1">
      <alignment horizontal="right" vertical="center"/>
      <protection/>
    </xf>
    <xf numFmtId="197" fontId="3" fillId="0" borderId="10" xfId="69" applyNumberFormat="1" applyFont="1" applyBorder="1" applyAlignment="1">
      <alignment horizontal="center" vertical="center" wrapText="1"/>
      <protection/>
    </xf>
    <xf numFmtId="0" fontId="9" fillId="0" borderId="16" xfId="54" applyFont="1" applyFill="1" applyBorder="1" applyAlignment="1">
      <alignment horizontal="center" vertical="center"/>
      <protection/>
    </xf>
    <xf numFmtId="49" fontId="9" fillId="0" borderId="16" xfId="54" applyNumberFormat="1" applyFont="1" applyBorder="1" applyAlignment="1">
      <alignment horizontal="center" vertical="center"/>
      <protection/>
    </xf>
    <xf numFmtId="3" fontId="39" fillId="0" borderId="10" xfId="61" applyNumberFormat="1" applyFont="1" applyFill="1" applyBorder="1" applyAlignment="1">
      <alignment horizontal="right"/>
      <protection/>
    </xf>
    <xf numFmtId="0" fontId="39" fillId="0" borderId="10" xfId="61" applyFont="1" applyBorder="1" applyAlignment="1">
      <alignment horizontal="right" vertical="center" wrapText="1"/>
      <protection/>
    </xf>
    <xf numFmtId="49" fontId="9" fillId="0" borderId="20" xfId="54" applyNumberFormat="1" applyFont="1" applyBorder="1" applyAlignment="1">
      <alignment horizontal="center" vertical="center"/>
      <protection/>
    </xf>
    <xf numFmtId="0" fontId="39" fillId="0" borderId="17" xfId="61" applyFont="1" applyBorder="1" applyAlignment="1">
      <alignment horizontal="right" vertical="center" wrapText="1"/>
      <protection/>
    </xf>
    <xf numFmtId="0" fontId="39" fillId="0" borderId="21" xfId="61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39" fillId="0" borderId="10" xfId="61" applyNumberFormat="1" applyFont="1" applyBorder="1" applyAlignment="1">
      <alignment horizontal="center" vertical="center"/>
      <protection/>
    </xf>
    <xf numFmtId="198" fontId="39" fillId="0" borderId="18" xfId="61" applyNumberFormat="1" applyFont="1" applyBorder="1" applyAlignment="1">
      <alignment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3" borderId="10" xfId="61" applyFont="1" applyFill="1" applyBorder="1">
      <alignment/>
      <protection/>
    </xf>
    <xf numFmtId="0" fontId="9" fillId="0" borderId="17" xfId="61" applyFont="1" applyFill="1" applyBorder="1" applyAlignment="1">
      <alignment vertical="center"/>
      <protection/>
    </xf>
    <xf numFmtId="3" fontId="39" fillId="0" borderId="18" xfId="61" applyNumberFormat="1" applyFont="1" applyFill="1" applyBorder="1" applyAlignment="1">
      <alignment horizontal="right" vertical="center"/>
      <protection/>
    </xf>
    <xf numFmtId="3" fontId="39" fillId="0" borderId="18" xfId="61" applyNumberFormat="1" applyFont="1" applyFill="1" applyBorder="1" applyAlignment="1">
      <alignment horizontal="right" vertical="center"/>
      <protection/>
    </xf>
    <xf numFmtId="3" fontId="39" fillId="0" borderId="10" xfId="61" applyNumberFormat="1" applyFont="1" applyFill="1" applyBorder="1" applyAlignment="1">
      <alignment horizontal="right" vertical="center"/>
      <protection/>
    </xf>
    <xf numFmtId="0" fontId="59" fillId="0" borderId="0" xfId="61" applyFont="1" applyFill="1">
      <alignment/>
      <protection/>
    </xf>
    <xf numFmtId="0" fontId="57" fillId="0" borderId="10" xfId="61" applyFont="1" applyFill="1" applyBorder="1" applyAlignment="1">
      <alignment horizontal="left" vertical="center" wrapText="1"/>
      <protection/>
    </xf>
    <xf numFmtId="3" fontId="39" fillId="0" borderId="19" xfId="61" applyNumberFormat="1" applyFont="1" applyFill="1" applyBorder="1" applyAlignment="1">
      <alignment horizontal="right" vertical="center"/>
      <protection/>
    </xf>
    <xf numFmtId="3" fontId="39" fillId="0" borderId="10" xfId="61" applyNumberFormat="1" applyFont="1" applyBorder="1" applyAlignment="1">
      <alignment horizontal="right" vertical="center"/>
      <protection/>
    </xf>
    <xf numFmtId="49" fontId="33" fillId="0" borderId="17" xfId="61" applyNumberFormat="1" applyFont="1" applyBorder="1" applyAlignment="1" applyProtection="1">
      <alignment horizontal="center" vertical="center" wrapText="1"/>
      <protection locked="0"/>
    </xf>
    <xf numFmtId="49" fontId="33" fillId="0" borderId="22" xfId="61" applyNumberFormat="1" applyFont="1" applyBorder="1" applyAlignment="1" applyProtection="1">
      <alignment horizontal="center" vertical="center" wrapText="1"/>
      <protection locked="0"/>
    </xf>
    <xf numFmtId="49" fontId="33" fillId="0" borderId="11" xfId="61" applyNumberFormat="1" applyFont="1" applyBorder="1" applyAlignment="1" applyProtection="1">
      <alignment horizontal="center" vertical="center" wrapText="1"/>
      <protection locked="0"/>
    </xf>
    <xf numFmtId="0" fontId="47" fillId="0" borderId="23" xfId="55" applyFont="1" applyBorder="1" applyAlignment="1">
      <alignment horizontal="center" vertical="center" wrapText="1"/>
      <protection/>
    </xf>
    <xf numFmtId="0" fontId="47" fillId="0" borderId="22" xfId="55" applyFont="1" applyBorder="1" applyAlignment="1">
      <alignment horizontal="center" vertical="center" wrapText="1"/>
      <protection/>
    </xf>
    <xf numFmtId="197" fontId="3" fillId="0" borderId="24" xfId="69" applyNumberFormat="1" applyFont="1" applyBorder="1" applyAlignment="1">
      <alignment horizontal="center" vertical="center" wrapText="1"/>
      <protection/>
    </xf>
    <xf numFmtId="49" fontId="38" fillId="33" borderId="25" xfId="60" applyNumberFormat="1" applyFont="1" applyFill="1" applyBorder="1" applyAlignment="1">
      <alignment horizontal="center" vertical="center" wrapText="1"/>
      <protection/>
    </xf>
    <xf numFmtId="49" fontId="38" fillId="33" borderId="26" xfId="60" applyNumberFormat="1" applyFont="1" applyFill="1" applyBorder="1" applyAlignment="1">
      <alignment horizontal="center" vertical="center" wrapText="1"/>
      <protection/>
    </xf>
    <xf numFmtId="0" fontId="38" fillId="33" borderId="26" xfId="60" applyFont="1" applyFill="1" applyBorder="1" applyAlignment="1">
      <alignment horizontal="center" vertical="center" wrapText="1"/>
      <protection/>
    </xf>
    <xf numFmtId="0" fontId="38" fillId="33" borderId="26" xfId="61" applyFont="1" applyFill="1" applyBorder="1" applyAlignment="1">
      <alignment horizontal="center" vertical="top" wrapText="1"/>
      <protection/>
    </xf>
    <xf numFmtId="3" fontId="54" fillId="33" borderId="26" xfId="61" applyNumberFormat="1" applyFont="1" applyFill="1" applyBorder="1" applyAlignment="1">
      <alignment horizontal="right" vertical="center"/>
      <protection/>
    </xf>
    <xf numFmtId="49" fontId="42" fillId="33" borderId="27" xfId="60" applyNumberFormat="1" applyFont="1" applyFill="1" applyBorder="1" applyAlignment="1">
      <alignment horizontal="center" vertical="center"/>
      <protection/>
    </xf>
    <xf numFmtId="49" fontId="42" fillId="33" borderId="28" xfId="60" applyNumberFormat="1" applyFont="1" applyFill="1" applyBorder="1" applyAlignment="1">
      <alignment horizontal="center" vertical="center"/>
      <protection/>
    </xf>
    <xf numFmtId="49" fontId="42" fillId="33" borderId="28" xfId="60" applyNumberFormat="1" applyFont="1" applyFill="1" applyBorder="1" applyAlignment="1">
      <alignment horizontal="center" vertical="center" wrapText="1"/>
      <protection/>
    </xf>
    <xf numFmtId="0" fontId="38" fillId="33" borderId="28" xfId="61" applyFont="1" applyFill="1" applyBorder="1" applyAlignment="1">
      <alignment horizontal="center" vertical="top" wrapText="1"/>
      <protection/>
    </xf>
    <xf numFmtId="3" fontId="54" fillId="33" borderId="28" xfId="61" applyNumberFormat="1" applyFont="1" applyFill="1" applyBorder="1" applyAlignment="1">
      <alignment horizontal="right"/>
      <protection/>
    </xf>
    <xf numFmtId="197" fontId="6" fillId="33" borderId="29" xfId="69" applyNumberFormat="1" applyFont="1" applyFill="1" applyBorder="1" applyAlignment="1">
      <alignment horizontal="center" vertical="center" wrapText="1"/>
      <protection/>
    </xf>
    <xf numFmtId="49" fontId="42" fillId="33" borderId="28" xfId="60" applyNumberFormat="1" applyFont="1" applyFill="1" applyBorder="1" applyAlignment="1">
      <alignment horizontal="left" vertical="center" wrapText="1"/>
      <protection/>
    </xf>
    <xf numFmtId="0" fontId="38" fillId="33" borderId="30" xfId="61" applyFont="1" applyFill="1" applyBorder="1" applyAlignment="1">
      <alignment horizontal="left" vertical="center" wrapText="1"/>
      <protection/>
    </xf>
    <xf numFmtId="49" fontId="38" fillId="33" borderId="25" xfId="60" applyNumberFormat="1" applyFont="1" applyFill="1" applyBorder="1" applyAlignment="1">
      <alignment horizontal="center" vertical="center"/>
      <protection/>
    </xf>
    <xf numFmtId="49" fontId="38" fillId="33" borderId="26" xfId="60" applyNumberFormat="1" applyFont="1" applyFill="1" applyBorder="1" applyAlignment="1">
      <alignment horizontal="center" vertical="center"/>
      <protection/>
    </xf>
    <xf numFmtId="0" fontId="38" fillId="33" borderId="26" xfId="61" applyFont="1" applyFill="1" applyBorder="1" applyAlignment="1">
      <alignment horizontal="center" vertical="center" wrapText="1"/>
      <protection/>
    </xf>
    <xf numFmtId="0" fontId="38" fillId="33" borderId="28" xfId="61" applyFont="1" applyFill="1" applyBorder="1" applyAlignment="1">
      <alignment horizontal="center" vertical="center" wrapText="1"/>
      <protection/>
    </xf>
    <xf numFmtId="197" fontId="6" fillId="33" borderId="24" xfId="69" applyNumberFormat="1" applyFont="1" applyFill="1" applyBorder="1" applyAlignment="1">
      <alignment horizontal="center" vertical="center" wrapText="1"/>
      <protection/>
    </xf>
    <xf numFmtId="197" fontId="11" fillId="33" borderId="18" xfId="69" applyNumberFormat="1" applyFont="1" applyFill="1" applyBorder="1" applyAlignment="1">
      <alignment vertical="center" wrapText="1"/>
      <protection/>
    </xf>
    <xf numFmtId="197" fontId="6" fillId="33" borderId="18" xfId="69" applyNumberFormat="1" applyFont="1" applyFill="1" applyBorder="1" applyAlignment="1">
      <alignment horizontal="center" vertical="center" wrapText="1"/>
      <protection/>
    </xf>
    <xf numFmtId="49" fontId="39" fillId="0" borderId="16" xfId="61" applyNumberFormat="1" applyFont="1" applyBorder="1" applyAlignment="1">
      <alignment horizontal="center" vertical="center"/>
      <protection/>
    </xf>
    <xf numFmtId="49" fontId="39" fillId="0" borderId="18" xfId="61" applyNumberFormat="1" applyFont="1" applyBorder="1" applyAlignment="1">
      <alignment horizontal="center" vertical="center"/>
      <protection/>
    </xf>
    <xf numFmtId="0" fontId="39" fillId="0" borderId="18" xfId="61" applyFont="1" applyBorder="1" applyAlignment="1">
      <alignment horizontal="left" vertical="center" wrapText="1"/>
      <protection/>
    </xf>
    <xf numFmtId="0" fontId="39" fillId="0" borderId="18" xfId="61" applyFont="1" applyBorder="1" applyAlignment="1">
      <alignment horizontal="right" vertical="center" wrapText="1"/>
      <protection/>
    </xf>
    <xf numFmtId="0" fontId="37" fillId="0" borderId="18" xfId="61" applyFont="1" applyBorder="1" applyAlignment="1">
      <alignment horizontal="center" vertical="center" wrapText="1"/>
      <protection/>
    </xf>
    <xf numFmtId="3" fontId="54" fillId="33" borderId="29" xfId="61" applyNumberFormat="1" applyFont="1" applyFill="1" applyBorder="1" applyAlignment="1">
      <alignment horizontal="right" vertical="center"/>
      <protection/>
    </xf>
    <xf numFmtId="3" fontId="39" fillId="0" borderId="18" xfId="61" applyNumberFormat="1" applyFont="1" applyBorder="1" applyAlignment="1">
      <alignment vertical="center"/>
      <protection/>
    </xf>
    <xf numFmtId="3" fontId="39" fillId="0" borderId="18" xfId="61" applyNumberFormat="1" applyFont="1" applyBorder="1">
      <alignment/>
      <protection/>
    </xf>
    <xf numFmtId="49" fontId="38" fillId="33" borderId="26" xfId="61" applyNumberFormat="1" applyFont="1" applyFill="1" applyBorder="1" applyAlignment="1">
      <alignment horizontal="center" vertical="center"/>
      <protection/>
    </xf>
    <xf numFmtId="0" fontId="38" fillId="33" borderId="26" xfId="61" applyFont="1" applyFill="1" applyBorder="1" applyAlignment="1">
      <alignment horizontal="center" vertical="center" wrapText="1"/>
      <protection/>
    </xf>
    <xf numFmtId="0" fontId="38" fillId="33" borderId="26" xfId="61" applyFont="1" applyFill="1" applyBorder="1" applyAlignment="1">
      <alignment horizontal="left" vertical="center" wrapText="1"/>
      <protection/>
    </xf>
    <xf numFmtId="49" fontId="38" fillId="33" borderId="28" xfId="61" applyNumberFormat="1" applyFont="1" applyFill="1" applyBorder="1" applyAlignment="1">
      <alignment horizontal="center" vertical="center"/>
      <protection/>
    </xf>
    <xf numFmtId="0" fontId="58" fillId="33" borderId="28" xfId="60" applyFont="1" applyFill="1" applyBorder="1" applyAlignment="1">
      <alignment horizontal="center" vertical="center" wrapText="1"/>
      <protection/>
    </xf>
    <xf numFmtId="0" fontId="38" fillId="33" borderId="28" xfId="61" applyFont="1" applyFill="1" applyBorder="1" applyAlignment="1">
      <alignment horizontal="left" vertical="center" wrapText="1"/>
      <protection/>
    </xf>
    <xf numFmtId="3" fontId="39" fillId="0" borderId="17" xfId="61" applyNumberFormat="1" applyFont="1" applyFill="1" applyBorder="1" applyAlignment="1">
      <alignment horizontal="right" vertical="center"/>
      <protection/>
    </xf>
    <xf numFmtId="3" fontId="35" fillId="0" borderId="18" xfId="61" applyNumberFormat="1" applyFont="1" applyFill="1" applyBorder="1" applyAlignment="1">
      <alignment horizontal="right" vertical="center"/>
      <protection/>
    </xf>
    <xf numFmtId="3" fontId="35" fillId="33" borderId="26" xfId="61" applyNumberFormat="1" applyFont="1" applyFill="1" applyBorder="1" applyAlignment="1">
      <alignment horizontal="right" vertical="center"/>
      <protection/>
    </xf>
    <xf numFmtId="3" fontId="35" fillId="33" borderId="28" xfId="61" applyNumberFormat="1" applyFont="1" applyFill="1" applyBorder="1" applyAlignment="1">
      <alignment horizontal="right" vertical="center"/>
      <protection/>
    </xf>
    <xf numFmtId="49" fontId="38" fillId="33" borderId="31" xfId="61" applyNumberFormat="1" applyFont="1" applyFill="1" applyBorder="1" applyAlignment="1">
      <alignment horizontal="center" vertical="center"/>
      <protection/>
    </xf>
    <xf numFmtId="49" fontId="38" fillId="33" borderId="32" xfId="61" applyNumberFormat="1" applyFont="1" applyFill="1" applyBorder="1" applyAlignment="1">
      <alignment horizontal="center" vertical="center"/>
      <protection/>
    </xf>
    <xf numFmtId="0" fontId="38" fillId="33" borderId="32" xfId="61" applyFont="1" applyFill="1" applyBorder="1" applyAlignment="1">
      <alignment horizontal="center" vertical="center" wrapText="1"/>
      <protection/>
    </xf>
    <xf numFmtId="0" fontId="38" fillId="33" borderId="33" xfId="61" applyFont="1" applyFill="1" applyBorder="1" applyAlignment="1">
      <alignment horizontal="center" vertical="center" wrapText="1"/>
      <protection/>
    </xf>
    <xf numFmtId="3" fontId="38" fillId="33" borderId="34" xfId="61" applyNumberFormat="1" applyFont="1" applyFill="1" applyBorder="1" applyAlignment="1">
      <alignment horizontal="right" vertical="center"/>
      <protection/>
    </xf>
    <xf numFmtId="196" fontId="9" fillId="0" borderId="0" xfId="61" applyNumberFormat="1" applyFont="1">
      <alignment/>
      <protection/>
    </xf>
    <xf numFmtId="0" fontId="30" fillId="0" borderId="0" xfId="61" applyFont="1">
      <alignment/>
      <protection/>
    </xf>
    <xf numFmtId="0" fontId="60" fillId="0" borderId="0" xfId="61" applyFont="1">
      <alignment/>
      <protection/>
    </xf>
    <xf numFmtId="0" fontId="49" fillId="0" borderId="10" xfId="33" applyFont="1" applyBorder="1" applyAlignment="1">
      <alignment horizontal="center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9" fillId="0" borderId="19" xfId="60" applyNumberFormat="1" applyFont="1" applyBorder="1" applyAlignment="1">
      <alignment horizontal="center"/>
      <protection/>
    </xf>
    <xf numFmtId="0" fontId="9" fillId="0" borderId="0" xfId="60" applyFont="1" applyAlignment="1">
      <alignment wrapText="1"/>
      <protection/>
    </xf>
    <xf numFmtId="49" fontId="9" fillId="0" borderId="10" xfId="60" applyNumberFormat="1" applyFont="1" applyBorder="1" applyAlignment="1">
      <alignment horizontal="center" vertical="center"/>
      <protection/>
    </xf>
    <xf numFmtId="49" fontId="9" fillId="0" borderId="10" xfId="60" applyNumberFormat="1" applyFont="1" applyFill="1" applyBorder="1" applyAlignment="1">
      <alignment horizontal="center" vertical="center"/>
      <protection/>
    </xf>
    <xf numFmtId="0" fontId="39" fillId="0" borderId="10" xfId="69" applyNumberFormat="1" applyFont="1" applyBorder="1" applyAlignment="1">
      <alignment horizontal="center" vertical="center"/>
      <protection/>
    </xf>
    <xf numFmtId="0" fontId="9" fillId="0" borderId="10" xfId="54" applyFont="1" applyBorder="1" applyAlignment="1">
      <alignment horizontal="center" vertical="center"/>
      <protection/>
    </xf>
    <xf numFmtId="49" fontId="39" fillId="0" borderId="10" xfId="69" applyNumberFormat="1" applyFont="1" applyBorder="1" applyAlignment="1">
      <alignment horizontal="center" vertical="center"/>
      <protection/>
    </xf>
    <xf numFmtId="49" fontId="9" fillId="34" borderId="10" xfId="54" applyNumberFormat="1" applyFont="1" applyFill="1" applyBorder="1" applyAlignment="1">
      <alignment horizontal="center" vertical="center"/>
      <protection/>
    </xf>
    <xf numFmtId="49" fontId="9" fillId="34" borderId="20" xfId="54" applyNumberFormat="1" applyFont="1" applyFill="1" applyBorder="1" applyAlignment="1">
      <alignment horizontal="center" vertical="center"/>
      <protection/>
    </xf>
    <xf numFmtId="0" fontId="9" fillId="34" borderId="10" xfId="60" applyFont="1" applyFill="1" applyBorder="1" applyAlignment="1">
      <alignment vertical="center" wrapText="1"/>
      <protection/>
    </xf>
    <xf numFmtId="49" fontId="9" fillId="0" borderId="17" xfId="60" applyNumberFormat="1" applyFont="1" applyBorder="1" applyAlignment="1">
      <alignment horizontal="center" vertical="center"/>
      <protection/>
    </xf>
    <xf numFmtId="49" fontId="9" fillId="0" borderId="21" xfId="54" applyNumberFormat="1" applyFont="1" applyBorder="1" applyAlignment="1">
      <alignment horizontal="center" vertical="center"/>
      <protection/>
    </xf>
    <xf numFmtId="0" fontId="39" fillId="0" borderId="10" xfId="60" applyFont="1" applyBorder="1" applyAlignment="1">
      <alignment horizontal="left" vertical="center" wrapText="1"/>
      <protection/>
    </xf>
    <xf numFmtId="49" fontId="39" fillId="0" borderId="35" xfId="60" applyNumberFormat="1" applyFont="1" applyBorder="1" applyAlignment="1">
      <alignment horizontal="center" vertical="center"/>
      <protection/>
    </xf>
    <xf numFmtId="49" fontId="39" fillId="0" borderId="36" xfId="69" applyNumberFormat="1" applyFont="1" applyBorder="1" applyAlignment="1">
      <alignment horizontal="center" vertical="center"/>
      <protection/>
    </xf>
    <xf numFmtId="3" fontId="39" fillId="0" borderId="17" xfId="61" applyNumberFormat="1" applyFont="1" applyBorder="1" applyAlignment="1">
      <alignment horizontal="right" vertical="center"/>
      <protection/>
    </xf>
    <xf numFmtId="0" fontId="9" fillId="0" borderId="19" xfId="61" applyFont="1" applyFill="1" applyBorder="1" applyAlignment="1">
      <alignment horizontal="left" vertical="center" wrapText="1"/>
      <protection/>
    </xf>
    <xf numFmtId="0" fontId="9" fillId="0" borderId="10" xfId="61" applyFont="1" applyFill="1" applyBorder="1" applyAlignment="1">
      <alignment vertical="center"/>
      <protection/>
    </xf>
    <xf numFmtId="49" fontId="42" fillId="33" borderId="27" xfId="60" applyNumberFormat="1" applyFont="1" applyFill="1" applyBorder="1" applyAlignment="1">
      <alignment horizontal="center"/>
      <protection/>
    </xf>
    <xf numFmtId="49" fontId="42" fillId="33" borderId="28" xfId="60" applyNumberFormat="1" applyFont="1" applyFill="1" applyBorder="1" applyAlignment="1">
      <alignment horizontal="center"/>
      <protection/>
    </xf>
    <xf numFmtId="0" fontId="42" fillId="33" borderId="28" xfId="60" applyFont="1" applyFill="1" applyBorder="1" applyAlignment="1">
      <alignment horizontal="center" vertical="center" wrapText="1"/>
      <protection/>
    </xf>
    <xf numFmtId="49" fontId="39" fillId="0" borderId="19" xfId="60" applyNumberFormat="1" applyFont="1" applyFill="1" applyBorder="1" applyAlignment="1">
      <alignment horizontal="center" vertical="center"/>
      <protection/>
    </xf>
    <xf numFmtId="0" fontId="9" fillId="0" borderId="10" xfId="60" applyFont="1" applyFill="1" applyBorder="1" applyAlignment="1">
      <alignment horizontal="justify" vertical="center" wrapText="1"/>
      <protection/>
    </xf>
    <xf numFmtId="0" fontId="39" fillId="0" borderId="10" xfId="61" applyFont="1" applyFill="1" applyBorder="1" applyAlignment="1">
      <alignment horizontal="left" vertical="center" wrapText="1"/>
      <protection/>
    </xf>
    <xf numFmtId="0" fontId="39" fillId="0" borderId="18" xfId="61" applyFont="1" applyFill="1" applyBorder="1" applyAlignment="1">
      <alignment horizontal="left" vertical="center" wrapText="1"/>
      <protection/>
    </xf>
    <xf numFmtId="0" fontId="39" fillId="0" borderId="17" xfId="61" applyFont="1" applyFill="1" applyBorder="1" applyAlignment="1">
      <alignment horizontal="left" vertical="center" wrapText="1"/>
      <protection/>
    </xf>
    <xf numFmtId="49" fontId="39" fillId="0" borderId="18" xfId="61" applyNumberFormat="1" applyFont="1" applyBorder="1" applyAlignment="1">
      <alignment horizontal="left" vertical="center" wrapText="1"/>
      <protection/>
    </xf>
    <xf numFmtId="0" fontId="39" fillId="0" borderId="10" xfId="61" applyFont="1" applyBorder="1" applyAlignment="1">
      <alignment horizontal="left" vertical="center" wrapText="1"/>
      <protection/>
    </xf>
    <xf numFmtId="0" fontId="39" fillId="0" borderId="19" xfId="61" applyFont="1" applyBorder="1" applyAlignment="1">
      <alignment horizontal="left" vertical="center" wrapText="1"/>
      <protection/>
    </xf>
    <xf numFmtId="49" fontId="39" fillId="0" borderId="10" xfId="61" applyNumberFormat="1" applyFont="1" applyBorder="1" applyAlignment="1">
      <alignment horizontal="left" vertical="center" wrapText="1"/>
      <protection/>
    </xf>
    <xf numFmtId="3" fontId="35" fillId="0" borderId="10" xfId="61" applyNumberFormat="1" applyFont="1" applyFill="1" applyBorder="1" applyAlignment="1">
      <alignment horizontal="right" vertical="center"/>
      <protection/>
    </xf>
    <xf numFmtId="4" fontId="61" fillId="0" borderId="10" xfId="0" applyNumberFormat="1" applyFont="1" applyFill="1" applyBorder="1" applyAlignment="1" applyProtection="1">
      <alignment vertical="top" wrapText="1"/>
      <protection/>
    </xf>
    <xf numFmtId="4" fontId="61" fillId="0" borderId="10" xfId="0" applyNumberFormat="1" applyFont="1" applyFill="1" applyBorder="1" applyAlignment="1" applyProtection="1">
      <alignment horizontal="center" vertical="justify"/>
      <protection/>
    </xf>
    <xf numFmtId="4" fontId="62" fillId="0" borderId="10" xfId="0" applyNumberFormat="1" applyFont="1" applyFill="1" applyBorder="1" applyAlignment="1" applyProtection="1">
      <alignment horizontal="center" vertical="justify"/>
      <protection/>
    </xf>
    <xf numFmtId="4" fontId="63" fillId="0" borderId="10" xfId="0" applyNumberFormat="1" applyFont="1" applyFill="1" applyBorder="1" applyAlignment="1" applyProtection="1">
      <alignment horizontal="center" vertical="justify"/>
      <protection/>
    </xf>
    <xf numFmtId="4" fontId="64" fillId="0" borderId="10" xfId="0" applyNumberFormat="1" applyFont="1" applyFill="1" applyBorder="1" applyAlignment="1" applyProtection="1">
      <alignment horizontal="center" vertical="justify"/>
      <protection/>
    </xf>
    <xf numFmtId="4" fontId="65" fillId="0" borderId="10" xfId="0" applyNumberFormat="1" applyFont="1" applyFill="1" applyBorder="1" applyAlignment="1" applyProtection="1">
      <alignment horizontal="center" vertical="justify"/>
      <protection/>
    </xf>
    <xf numFmtId="4" fontId="66" fillId="0" borderId="10" xfId="0" applyNumberFormat="1" applyFont="1" applyFill="1" applyBorder="1" applyAlignment="1" applyProtection="1">
      <alignment horizontal="center" vertical="justify"/>
      <protection/>
    </xf>
    <xf numFmtId="4" fontId="63" fillId="0" borderId="10" xfId="0" applyNumberFormat="1" applyFont="1" applyFill="1" applyBorder="1" applyAlignment="1" applyProtection="1">
      <alignment vertical="justify"/>
      <protection/>
    </xf>
    <xf numFmtId="4" fontId="64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62" applyFont="1" applyBorder="1" applyAlignment="1">
      <alignment vertical="center" wrapText="1"/>
      <protection/>
    </xf>
    <xf numFmtId="0" fontId="3" fillId="0" borderId="10" xfId="62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1" fillId="0" borderId="10" xfId="0" applyNumberFormat="1" applyFont="1" applyFill="1" applyBorder="1" applyAlignment="1" applyProtection="1">
      <alignment vertical="top" wrapText="1"/>
      <protection/>
    </xf>
    <xf numFmtId="4" fontId="41" fillId="0" borderId="10" xfId="0" applyNumberFormat="1" applyFont="1" applyFill="1" applyBorder="1" applyAlignment="1" applyProtection="1">
      <alignment horizontal="center" vertical="justify"/>
      <protection/>
    </xf>
    <xf numFmtId="4" fontId="41" fillId="34" borderId="10" xfId="0" applyNumberFormat="1" applyFont="1" applyFill="1" applyBorder="1" applyAlignment="1" applyProtection="1">
      <alignment horizontal="center" vertical="justify"/>
      <protection/>
    </xf>
    <xf numFmtId="4" fontId="2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1" fillId="0" borderId="10" xfId="0" applyNumberFormat="1" applyFont="1" applyFill="1" applyBorder="1" applyAlignment="1" applyProtection="1">
      <alignment horizontal="center" vertical="top"/>
      <protection/>
    </xf>
    <xf numFmtId="0" fontId="41" fillId="0" borderId="10" xfId="0" applyNumberFormat="1" applyFont="1" applyFill="1" applyBorder="1" applyAlignment="1" applyProtection="1">
      <alignment horizontal="lef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0" fontId="36" fillId="0" borderId="0" xfId="61" applyFont="1" applyBorder="1" applyAlignment="1" applyProtection="1">
      <alignment horizontal="left" vertical="center"/>
      <protection locked="0"/>
    </xf>
    <xf numFmtId="0" fontId="52" fillId="0" borderId="37" xfId="61" applyFont="1" applyBorder="1" applyAlignment="1">
      <alignment horizontal="center" vertical="center" wrapText="1"/>
      <protection/>
    </xf>
    <xf numFmtId="0" fontId="39" fillId="0" borderId="21" xfId="61" applyFont="1" applyFill="1" applyBorder="1" applyAlignment="1">
      <alignment horizontal="left" vertical="center" wrapText="1"/>
      <protection/>
    </xf>
    <xf numFmtId="0" fontId="38" fillId="33" borderId="18" xfId="61" applyFont="1" applyFill="1" applyBorder="1" applyAlignment="1">
      <alignment horizontal="center" vertical="top" wrapText="1"/>
      <protection/>
    </xf>
    <xf numFmtId="0" fontId="53" fillId="0" borderId="33" xfId="61" applyFont="1" applyFill="1" applyBorder="1">
      <alignment/>
      <protection/>
    </xf>
    <xf numFmtId="0" fontId="52" fillId="0" borderId="13" xfId="61" applyFont="1" applyBorder="1" applyAlignment="1">
      <alignment horizontal="center" vertical="center" wrapText="1"/>
      <protection/>
    </xf>
    <xf numFmtId="0" fontId="52" fillId="0" borderId="33" xfId="61" applyFont="1" applyBorder="1" applyAlignment="1">
      <alignment horizontal="center" vertical="center" wrapText="1"/>
      <protection/>
    </xf>
    <xf numFmtId="0" fontId="7" fillId="0" borderId="14" xfId="61" applyFont="1" applyBorder="1" applyAlignment="1">
      <alignment horizontal="center" vertical="center" wrapText="1"/>
      <protection/>
    </xf>
    <xf numFmtId="0" fontId="52" fillId="0" borderId="15" xfId="61" applyFont="1" applyBorder="1" applyAlignment="1" applyProtection="1">
      <alignment horizontal="center" vertical="center" wrapText="1"/>
      <protection locked="0"/>
    </xf>
    <xf numFmtId="0" fontId="39" fillId="0" borderId="18" xfId="61" applyFont="1" applyFill="1" applyBorder="1" applyAlignment="1">
      <alignment horizontal="right" vertical="center" wrapText="1"/>
      <protection/>
    </xf>
    <xf numFmtId="3" fontId="54" fillId="33" borderId="28" xfId="61" applyNumberFormat="1" applyFont="1" applyFill="1" applyBorder="1" applyAlignment="1">
      <alignment horizontal="right" wrapText="1"/>
      <protection/>
    </xf>
    <xf numFmtId="3" fontId="54" fillId="33" borderId="26" xfId="61" applyNumberFormat="1" applyFont="1" applyFill="1" applyBorder="1" applyAlignment="1">
      <alignment horizontal="right" vertical="center" wrapText="1"/>
      <protection/>
    </xf>
    <xf numFmtId="1" fontId="39" fillId="0" borderId="18" xfId="61" applyNumberFormat="1" applyFont="1" applyBorder="1" applyAlignment="1">
      <alignment horizontal="center" vertical="center" wrapText="1"/>
      <protection/>
    </xf>
    <xf numFmtId="3" fontId="54" fillId="33" borderId="28" xfId="61" applyNumberFormat="1" applyFont="1" applyFill="1" applyBorder="1" applyAlignment="1">
      <alignment horizontal="right" vertical="center" wrapText="1"/>
      <protection/>
    </xf>
    <xf numFmtId="3" fontId="35" fillId="33" borderId="38" xfId="61" applyNumberFormat="1" applyFont="1" applyFill="1" applyBorder="1" applyAlignment="1">
      <alignment horizontal="right" vertical="center"/>
      <protection/>
    </xf>
    <xf numFmtId="1" fontId="39" fillId="0" borderId="19" xfId="61" applyNumberFormat="1" applyFont="1" applyBorder="1" applyAlignment="1">
      <alignment horizontal="center" vertical="center" wrapText="1"/>
      <protection/>
    </xf>
    <xf numFmtId="49" fontId="39" fillId="0" borderId="18" xfId="60" applyNumberFormat="1" applyFont="1" applyBorder="1" applyAlignment="1">
      <alignment horizontal="center" vertical="center"/>
      <protection/>
    </xf>
    <xf numFmtId="49" fontId="39" fillId="0" borderId="18" xfId="60" applyNumberFormat="1" applyFont="1" applyBorder="1" applyAlignment="1">
      <alignment horizontal="left" vertical="center" wrapText="1"/>
      <protection/>
    </xf>
    <xf numFmtId="3" fontId="39" fillId="0" borderId="18" xfId="61" applyNumberFormat="1" applyFont="1" applyFill="1" applyBorder="1" applyAlignment="1">
      <alignment horizontal="right" vertical="center" wrapText="1"/>
      <protection/>
    </xf>
    <xf numFmtId="3" fontId="54" fillId="33" borderId="39" xfId="61" applyNumberFormat="1" applyFont="1" applyFill="1" applyBorder="1" applyAlignment="1">
      <alignment horizontal="right" vertical="center" wrapText="1"/>
      <protection/>
    </xf>
    <xf numFmtId="0" fontId="9" fillId="0" borderId="18" xfId="61" applyFont="1" applyFill="1" applyBorder="1" applyAlignment="1">
      <alignment horizontal="right" vertical="center" wrapText="1"/>
      <protection/>
    </xf>
    <xf numFmtId="49" fontId="9" fillId="0" borderId="35" xfId="54" applyNumberFormat="1" applyFont="1" applyBorder="1" applyAlignment="1">
      <alignment horizontal="center" vertical="center"/>
      <protection/>
    </xf>
    <xf numFmtId="49" fontId="39" fillId="0" borderId="10" xfId="60" applyNumberFormat="1" applyFont="1" applyBorder="1" applyAlignment="1">
      <alignment horizontal="center" vertical="center" wrapText="1"/>
      <protection/>
    </xf>
    <xf numFmtId="49" fontId="38" fillId="33" borderId="24" xfId="60" applyNumberFormat="1" applyFont="1" applyFill="1" applyBorder="1" applyAlignment="1">
      <alignment horizontal="center" vertical="center"/>
      <protection/>
    </xf>
    <xf numFmtId="49" fontId="38" fillId="33" borderId="18" xfId="60" applyNumberFormat="1" applyFont="1" applyFill="1" applyBorder="1" applyAlignment="1">
      <alignment horizontal="center" vertical="center"/>
      <protection/>
    </xf>
    <xf numFmtId="0" fontId="38" fillId="33" borderId="18" xfId="61" applyFont="1" applyFill="1" applyBorder="1" applyAlignment="1">
      <alignment horizontal="center" vertical="center" wrapText="1"/>
      <protection/>
    </xf>
    <xf numFmtId="0" fontId="21" fillId="0" borderId="0" xfId="61" applyFont="1" applyFill="1" applyBorder="1">
      <alignment/>
      <protection/>
    </xf>
    <xf numFmtId="49" fontId="9" fillId="0" borderId="0" xfId="54" applyNumberFormat="1" applyFont="1" applyBorder="1" applyAlignment="1">
      <alignment horizontal="center" vertical="center"/>
      <protection/>
    </xf>
    <xf numFmtId="0" fontId="39" fillId="0" borderId="0" xfId="61" applyFont="1" applyBorder="1" applyAlignment="1">
      <alignment horizontal="left" vertical="center" wrapText="1"/>
      <protection/>
    </xf>
    <xf numFmtId="49" fontId="9" fillId="0" borderId="0" xfId="54" applyNumberFormat="1" applyFont="1" applyFill="1" applyBorder="1" applyAlignment="1">
      <alignment horizontal="center" vertical="center"/>
      <protection/>
    </xf>
    <xf numFmtId="49" fontId="39" fillId="0" borderId="0" xfId="61" applyNumberFormat="1" applyFont="1" applyBorder="1" applyAlignment="1">
      <alignment horizontal="left" vertical="center" wrapText="1"/>
      <protection/>
    </xf>
    <xf numFmtId="49" fontId="9" fillId="0" borderId="0" xfId="60" applyNumberFormat="1" applyFont="1" applyBorder="1" applyAlignment="1">
      <alignment horizontal="center"/>
      <protection/>
    </xf>
    <xf numFmtId="0" fontId="55" fillId="0" borderId="0" xfId="61" applyFont="1" applyFill="1" applyBorder="1">
      <alignment/>
      <protection/>
    </xf>
    <xf numFmtId="49" fontId="39" fillId="0" borderId="0" xfId="60" applyNumberFormat="1" applyFont="1" applyBorder="1" applyAlignment="1">
      <alignment horizontal="center" vertical="center"/>
      <protection/>
    </xf>
    <xf numFmtId="0" fontId="39" fillId="0" borderId="0" xfId="61" applyFont="1" applyFill="1" applyBorder="1" applyAlignment="1">
      <alignment horizontal="left" vertical="center" wrapText="1"/>
      <protection/>
    </xf>
    <xf numFmtId="49" fontId="9" fillId="0" borderId="0" xfId="60" applyNumberFormat="1" applyFont="1" applyBorder="1" applyAlignment="1">
      <alignment horizontal="center" vertical="center"/>
      <protection/>
    </xf>
    <xf numFmtId="49" fontId="40" fillId="0" borderId="0" xfId="54" applyNumberFormat="1" applyFont="1" applyBorder="1" applyAlignment="1">
      <alignment horizontal="center" vertical="center"/>
      <protection/>
    </xf>
    <xf numFmtId="0" fontId="9" fillId="0" borderId="0" xfId="61" applyFont="1" applyFill="1" applyBorder="1" applyAlignment="1">
      <alignment horizontal="left" vertical="center" wrapText="1"/>
      <protection/>
    </xf>
    <xf numFmtId="0" fontId="43" fillId="0" borderId="0" xfId="61" applyFont="1" applyFill="1" applyBorder="1" applyAlignment="1">
      <alignment horizontal="left" vertical="center" wrapText="1"/>
      <protection/>
    </xf>
    <xf numFmtId="49" fontId="9" fillId="0" borderId="0" xfId="60" applyNumberFormat="1" applyFont="1" applyFill="1" applyBorder="1" applyAlignment="1">
      <alignment horizontal="center" vertical="center"/>
      <protection/>
    </xf>
    <xf numFmtId="0" fontId="9" fillId="0" borderId="0" xfId="61" applyFont="1" applyBorder="1" applyAlignment="1">
      <alignment horizontal="left" vertical="center" wrapText="1"/>
      <protection/>
    </xf>
    <xf numFmtId="0" fontId="9" fillId="0" borderId="0" xfId="54" applyFont="1" applyBorder="1" applyAlignment="1">
      <alignment horizontal="center" vertical="center"/>
      <protection/>
    </xf>
    <xf numFmtId="0" fontId="39" fillId="0" borderId="0" xfId="61" applyFont="1" applyBorder="1" applyAlignment="1">
      <alignment horizontal="left" wrapText="1"/>
      <protection/>
    </xf>
    <xf numFmtId="0" fontId="29" fillId="0" borderId="0" xfId="59" applyFont="1" applyAlignment="1" applyProtection="1">
      <alignment wrapText="1"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0" fillId="0" borderId="10" xfId="61" applyFont="1" applyFill="1" applyBorder="1" applyAlignment="1">
      <alignment horizontal="center" vertical="center" wrapText="1"/>
      <protection/>
    </xf>
    <xf numFmtId="3" fontId="7" fillId="0" borderId="10" xfId="61" applyNumberFormat="1" applyFont="1" applyFill="1" applyBorder="1" applyAlignment="1">
      <alignment horizontal="center" vertical="center" wrapText="1"/>
      <protection/>
    </xf>
    <xf numFmtId="3" fontId="44" fillId="0" borderId="10" xfId="61" applyNumberFormat="1" applyFont="1" applyFill="1" applyBorder="1" applyAlignment="1">
      <alignment horizontal="center" vertical="center" wrapText="1"/>
      <protection/>
    </xf>
    <xf numFmtId="0" fontId="20" fillId="0" borderId="40" xfId="61" applyFont="1" applyFill="1" applyBorder="1" applyAlignment="1">
      <alignment horizontal="center" vertical="center" wrapText="1"/>
      <protection/>
    </xf>
    <xf numFmtId="0" fontId="45" fillId="0" borderId="28" xfId="33" applyFont="1" applyBorder="1" applyAlignment="1">
      <alignment horizontal="center" wrapText="1"/>
      <protection/>
    </xf>
    <xf numFmtId="0" fontId="52" fillId="0" borderId="12" xfId="61" applyFont="1" applyBorder="1" applyAlignment="1">
      <alignment horizontal="center" vertical="center" wrapText="1"/>
      <protection/>
    </xf>
    <xf numFmtId="49" fontId="9" fillId="0" borderId="40" xfId="54" applyNumberFormat="1" applyFont="1" applyBorder="1" applyAlignment="1">
      <alignment horizontal="center" vertical="center"/>
      <protection/>
    </xf>
    <xf numFmtId="3" fontId="44" fillId="0" borderId="35" xfId="61" applyNumberFormat="1" applyFont="1" applyFill="1" applyBorder="1" applyAlignment="1">
      <alignment horizontal="center" vertical="center" wrapText="1"/>
      <protection/>
    </xf>
    <xf numFmtId="198" fontId="49" fillId="0" borderId="35" xfId="61" applyNumberFormat="1" applyFont="1" applyBorder="1" applyAlignment="1">
      <alignment vertical="center"/>
      <protection/>
    </xf>
    <xf numFmtId="198" fontId="45" fillId="0" borderId="30" xfId="61" applyNumberFormat="1" applyFont="1" applyFill="1" applyBorder="1" applyAlignment="1">
      <alignment vertical="center" shrinkToFit="1"/>
      <protection/>
    </xf>
    <xf numFmtId="0" fontId="1" fillId="0" borderId="10" xfId="61" applyFont="1" applyBorder="1">
      <alignment/>
      <protection/>
    </xf>
    <xf numFmtId="0" fontId="1" fillId="0" borderId="41" xfId="61" applyFont="1" applyBorder="1">
      <alignment/>
      <protection/>
    </xf>
    <xf numFmtId="0" fontId="49" fillId="0" borderId="10" xfId="61" applyFont="1" applyBorder="1">
      <alignment/>
      <protection/>
    </xf>
    <xf numFmtId="0" fontId="1" fillId="0" borderId="35" xfId="61" applyFont="1" applyBorder="1">
      <alignment/>
      <protection/>
    </xf>
    <xf numFmtId="0" fontId="49" fillId="0" borderId="41" xfId="61" applyFont="1" applyBorder="1">
      <alignment/>
      <protection/>
    </xf>
    <xf numFmtId="0" fontId="7" fillId="0" borderId="0" xfId="55" applyFont="1" applyAlignment="1">
      <alignment wrapText="1"/>
      <protection/>
    </xf>
    <xf numFmtId="4" fontId="68" fillId="0" borderId="10" xfId="0" applyNumberFormat="1" applyFont="1" applyFill="1" applyBorder="1" applyAlignment="1" applyProtection="1">
      <alignment horizontal="center" vertical="justify"/>
      <protection/>
    </xf>
    <xf numFmtId="0" fontId="69" fillId="0" borderId="0" xfId="0" applyNumberFormat="1" applyFont="1" applyFill="1" applyBorder="1" applyAlignment="1" applyProtection="1">
      <alignment vertical="top"/>
      <protection/>
    </xf>
    <xf numFmtId="0" fontId="6" fillId="0" borderId="0" xfId="61" applyFont="1">
      <alignment/>
      <protection/>
    </xf>
    <xf numFmtId="0" fontId="6" fillId="0" borderId="0" xfId="55" applyFont="1">
      <alignment/>
      <protection/>
    </xf>
    <xf numFmtId="3" fontId="54" fillId="33" borderId="42" xfId="61" applyNumberFormat="1" applyFont="1" applyFill="1" applyBorder="1" applyAlignment="1">
      <alignment horizontal="right" vertical="center"/>
      <protection/>
    </xf>
    <xf numFmtId="3" fontId="49" fillId="0" borderId="10" xfId="61" applyNumberFormat="1" applyFont="1" applyBorder="1" applyAlignment="1">
      <alignment horizontal="center"/>
      <protection/>
    </xf>
    <xf numFmtId="198" fontId="49" fillId="0" borderId="10" xfId="61" applyNumberFormat="1" applyFont="1" applyFill="1" applyBorder="1" applyAlignment="1">
      <alignment horizontal="center"/>
      <protection/>
    </xf>
    <xf numFmtId="198" fontId="49" fillId="0" borderId="35" xfId="61" applyNumberFormat="1" applyFont="1" applyBorder="1" applyAlignment="1">
      <alignment horizontal="center"/>
      <protection/>
    </xf>
    <xf numFmtId="198" fontId="45" fillId="0" borderId="30" xfId="61" applyNumberFormat="1" applyFont="1" applyFill="1" applyBorder="1" applyAlignment="1">
      <alignment horizontal="center" vertical="center" shrinkToFit="1"/>
      <protection/>
    </xf>
    <xf numFmtId="1" fontId="39" fillId="0" borderId="10" xfId="61" applyNumberFormat="1" applyFont="1" applyBorder="1" applyAlignment="1">
      <alignment horizontal="center" vertical="center" wrapText="1"/>
      <protection/>
    </xf>
    <xf numFmtId="3" fontId="39" fillId="0" borderId="10" xfId="61" applyNumberFormat="1" applyFont="1" applyBorder="1" applyAlignment="1">
      <alignment vertical="center"/>
      <protection/>
    </xf>
    <xf numFmtId="3" fontId="39" fillId="0" borderId="10" xfId="61" applyNumberFormat="1" applyFont="1" applyBorder="1" applyAlignment="1">
      <alignment horizontal="right"/>
      <protection/>
    </xf>
    <xf numFmtId="0" fontId="38" fillId="33" borderId="43" xfId="61" applyFont="1" applyFill="1" applyBorder="1" applyAlignment="1">
      <alignment horizontal="center" vertical="center" wrapText="1"/>
      <protection/>
    </xf>
    <xf numFmtId="0" fontId="39" fillId="0" borderId="18" xfId="61" applyFont="1" applyBorder="1" applyAlignment="1">
      <alignment horizontal="left" vertical="center" wrapText="1"/>
      <protection/>
    </xf>
    <xf numFmtId="0" fontId="9" fillId="0" borderId="10" xfId="61" applyFont="1" applyBorder="1" applyAlignment="1">
      <alignment horizontal="left" vertical="center" wrapText="1"/>
      <protection/>
    </xf>
    <xf numFmtId="0" fontId="9" fillId="0" borderId="18" xfId="61" applyFont="1" applyBorder="1" applyAlignment="1">
      <alignment horizontal="left" vertical="center" wrapText="1"/>
      <protection/>
    </xf>
    <xf numFmtId="0" fontId="9" fillId="0" borderId="10" xfId="61" applyFont="1" applyFill="1" applyBorder="1" applyAlignment="1">
      <alignment horizontal="left" vertical="center" wrapText="1"/>
      <protection/>
    </xf>
    <xf numFmtId="0" fontId="9" fillId="0" borderId="10" xfId="61" applyFont="1" applyFill="1" applyBorder="1" applyAlignment="1">
      <alignment horizontal="right" vertical="center" wrapText="1"/>
      <protection/>
    </xf>
    <xf numFmtId="3" fontId="35" fillId="34" borderId="18" xfId="61" applyNumberFormat="1" applyFont="1" applyFill="1" applyBorder="1" applyAlignment="1">
      <alignment horizontal="right" vertical="center"/>
      <protection/>
    </xf>
    <xf numFmtId="3" fontId="39" fillId="34" borderId="18" xfId="61" applyNumberFormat="1" applyFont="1" applyFill="1" applyBorder="1" applyAlignment="1">
      <alignment horizontal="right" vertical="center"/>
      <protection/>
    </xf>
    <xf numFmtId="1" fontId="9" fillId="32" borderId="10" xfId="57" applyNumberFormat="1" applyFont="1" applyFill="1" applyBorder="1" applyAlignment="1">
      <alignment horizontal="center" vertical="center"/>
      <protection/>
    </xf>
    <xf numFmtId="1" fontId="6" fillId="32" borderId="10" xfId="57" applyNumberFormat="1" applyFont="1" applyFill="1" applyBorder="1" applyAlignment="1">
      <alignment horizontal="center" vertical="center"/>
      <protection/>
    </xf>
    <xf numFmtId="197" fontId="3" fillId="0" borderId="16" xfId="69" applyNumberFormat="1" applyFont="1" applyBorder="1" applyAlignment="1">
      <alignment horizontal="center" vertical="center" wrapText="1"/>
      <protection/>
    </xf>
    <xf numFmtId="3" fontId="39" fillId="0" borderId="10" xfId="61" applyNumberFormat="1" applyFont="1" applyBorder="1" applyAlignment="1">
      <alignment horizontal="right" vertical="center"/>
      <protection/>
    </xf>
    <xf numFmtId="3" fontId="54" fillId="0" borderId="17" xfId="61" applyNumberFormat="1" applyFont="1" applyFill="1" applyBorder="1" applyAlignment="1">
      <alignment horizontal="right"/>
      <protection/>
    </xf>
    <xf numFmtId="0" fontId="39" fillId="0" borderId="19" xfId="61" applyFont="1" applyFill="1" applyBorder="1" applyAlignment="1">
      <alignment horizontal="left" vertical="center" wrapText="1"/>
      <protection/>
    </xf>
    <xf numFmtId="0" fontId="35" fillId="0" borderId="10" xfId="61" applyFont="1" applyBorder="1" applyAlignment="1">
      <alignment horizontal="center" vertical="center" wrapText="1"/>
      <protection/>
    </xf>
    <xf numFmtId="0" fontId="3" fillId="0" borderId="17" xfId="33" applyFont="1" applyBorder="1" applyAlignment="1">
      <alignment wrapText="1"/>
      <protection/>
    </xf>
    <xf numFmtId="3" fontId="49" fillId="0" borderId="17" xfId="61" applyNumberFormat="1" applyFont="1" applyBorder="1">
      <alignment/>
      <protection/>
    </xf>
    <xf numFmtId="198" fontId="49" fillId="0" borderId="17" xfId="61" applyNumberFormat="1" applyFont="1" applyBorder="1" applyAlignment="1">
      <alignment vertical="center"/>
      <protection/>
    </xf>
    <xf numFmtId="198" fontId="49" fillId="0" borderId="44" xfId="61" applyNumberFormat="1" applyFont="1" applyBorder="1" applyAlignment="1">
      <alignment vertical="center"/>
      <protection/>
    </xf>
    <xf numFmtId="0" fontId="1" fillId="0" borderId="44" xfId="61" applyFont="1" applyBorder="1">
      <alignment/>
      <protection/>
    </xf>
    <xf numFmtId="0" fontId="49" fillId="0" borderId="44" xfId="61" applyFont="1" applyBorder="1">
      <alignment/>
      <protection/>
    </xf>
    <xf numFmtId="198" fontId="45" fillId="0" borderId="45" xfId="61" applyNumberFormat="1" applyFont="1" applyBorder="1">
      <alignment/>
      <protection/>
    </xf>
    <xf numFmtId="0" fontId="21" fillId="33" borderId="46" xfId="61" applyFont="1" applyFill="1" applyBorder="1">
      <alignment/>
      <protection/>
    </xf>
    <xf numFmtId="49" fontId="38" fillId="33" borderId="47" xfId="61" applyNumberFormat="1" applyFont="1" applyFill="1" applyBorder="1" applyAlignment="1">
      <alignment horizontal="center" vertical="center"/>
      <protection/>
    </xf>
    <xf numFmtId="49" fontId="38" fillId="33" borderId="48" xfId="61" applyNumberFormat="1" applyFont="1" applyFill="1" applyBorder="1" applyAlignment="1">
      <alignment horizontal="center" vertical="center"/>
      <protection/>
    </xf>
    <xf numFmtId="0" fontId="38" fillId="33" borderId="48" xfId="61" applyFont="1" applyFill="1" applyBorder="1" applyAlignment="1">
      <alignment horizontal="center" vertical="center" wrapText="1"/>
      <protection/>
    </xf>
    <xf numFmtId="3" fontId="38" fillId="33" borderId="48" xfId="61" applyNumberFormat="1" applyFont="1" applyFill="1" applyBorder="1" applyAlignment="1">
      <alignment horizontal="center" vertical="center" wrapText="1"/>
      <protection/>
    </xf>
    <xf numFmtId="3" fontId="38" fillId="33" borderId="46" xfId="61" applyNumberFormat="1" applyFont="1" applyFill="1" applyBorder="1" applyAlignment="1">
      <alignment horizontal="right" vertical="center"/>
      <protection/>
    </xf>
    <xf numFmtId="49" fontId="49" fillId="0" borderId="40" xfId="54" applyNumberFormat="1" applyFont="1" applyFill="1" applyBorder="1" applyAlignment="1">
      <alignment horizontal="center" vertical="center"/>
      <protection/>
    </xf>
    <xf numFmtId="49" fontId="70" fillId="0" borderId="10" xfId="61" applyNumberFormat="1" applyFont="1" applyBorder="1" applyAlignment="1">
      <alignment horizontal="center" vertical="center"/>
      <protection/>
    </xf>
    <xf numFmtId="0" fontId="70" fillId="0" borderId="41" xfId="61" applyFont="1" applyFill="1" applyBorder="1" applyAlignment="1">
      <alignment horizontal="left" vertical="center" wrapText="1"/>
      <protection/>
    </xf>
    <xf numFmtId="49" fontId="70" fillId="0" borderId="49" xfId="60" applyNumberFormat="1" applyFont="1" applyBorder="1" applyAlignment="1">
      <alignment horizontal="center" vertical="center"/>
      <protection/>
    </xf>
    <xf numFmtId="49" fontId="70" fillId="0" borderId="35" xfId="60" applyNumberFormat="1" applyFont="1" applyBorder="1" applyAlignment="1">
      <alignment horizontal="center" vertical="center"/>
      <protection/>
    </xf>
    <xf numFmtId="0" fontId="70" fillId="0" borderId="50" xfId="61" applyFont="1" applyFill="1" applyBorder="1" applyAlignment="1">
      <alignment horizontal="left" vertical="center" wrapText="1"/>
      <protection/>
    </xf>
    <xf numFmtId="49" fontId="49" fillId="0" borderId="35" xfId="54" applyNumberFormat="1" applyFont="1" applyBorder="1" applyAlignment="1">
      <alignment horizontal="center" vertical="center" wrapText="1"/>
      <protection/>
    </xf>
    <xf numFmtId="49" fontId="49" fillId="0" borderId="24" xfId="54" applyNumberFormat="1" applyFont="1" applyFill="1" applyBorder="1" applyAlignment="1">
      <alignment horizontal="center" vertical="center"/>
      <protection/>
    </xf>
    <xf numFmtId="0" fontId="49" fillId="0" borderId="16" xfId="54" applyFont="1" applyFill="1" applyBorder="1" applyAlignment="1">
      <alignment horizontal="center" vertical="center"/>
      <protection/>
    </xf>
    <xf numFmtId="49" fontId="49" fillId="0" borderId="10" xfId="54" applyNumberFormat="1" applyFont="1" applyBorder="1" applyAlignment="1">
      <alignment horizontal="center" vertical="center"/>
      <protection/>
    </xf>
    <xf numFmtId="49" fontId="49" fillId="0" borderId="10" xfId="54" applyNumberFormat="1" applyFont="1" applyBorder="1" applyAlignment="1">
      <alignment horizontal="center" vertical="center" wrapText="1"/>
      <protection/>
    </xf>
    <xf numFmtId="0" fontId="70" fillId="0" borderId="51" xfId="61" applyFont="1" applyFill="1" applyBorder="1" applyAlignment="1">
      <alignment horizontal="left" vertical="center" wrapText="1"/>
      <protection/>
    </xf>
    <xf numFmtId="49" fontId="49" fillId="34" borderId="40" xfId="54" applyNumberFormat="1" applyFont="1" applyFill="1" applyBorder="1" applyAlignment="1">
      <alignment horizontal="center" vertical="center"/>
      <protection/>
    </xf>
    <xf numFmtId="49" fontId="49" fillId="34" borderId="20" xfId="54" applyNumberFormat="1" applyFont="1" applyFill="1" applyBorder="1" applyAlignment="1">
      <alignment horizontal="center" vertical="center"/>
      <protection/>
    </xf>
    <xf numFmtId="49" fontId="49" fillId="0" borderId="52" xfId="60" applyNumberFormat="1" applyFont="1" applyBorder="1" applyAlignment="1">
      <alignment horizontal="center" vertical="center"/>
      <protection/>
    </xf>
    <xf numFmtId="49" fontId="49" fillId="0" borderId="20" xfId="54" applyNumberFormat="1" applyFont="1" applyBorder="1" applyAlignment="1">
      <alignment horizontal="center" vertical="center" wrapText="1"/>
      <protection/>
    </xf>
    <xf numFmtId="49" fontId="70" fillId="0" borderId="41" xfId="61" applyNumberFormat="1" applyFont="1" applyBorder="1" applyAlignment="1">
      <alignment horizontal="left" vertical="center" wrapText="1"/>
      <protection/>
    </xf>
    <xf numFmtId="0" fontId="70" fillId="0" borderId="45" xfId="61" applyFont="1" applyBorder="1" applyAlignment="1">
      <alignment horizontal="left" vertical="center" wrapText="1"/>
      <protection/>
    </xf>
    <xf numFmtId="49" fontId="70" fillId="0" borderId="40" xfId="60" applyNumberFormat="1" applyFont="1" applyBorder="1" applyAlignment="1">
      <alignment horizontal="center" vertical="center"/>
      <protection/>
    </xf>
    <xf numFmtId="49" fontId="49" fillId="0" borderId="40" xfId="54" applyNumberFormat="1" applyFont="1" applyBorder="1" applyAlignment="1">
      <alignment horizontal="center" vertical="center"/>
      <protection/>
    </xf>
    <xf numFmtId="49" fontId="49" fillId="0" borderId="27" xfId="54" applyNumberFormat="1" applyFont="1" applyBorder="1" applyAlignment="1">
      <alignment horizontal="center" vertical="center"/>
      <protection/>
    </xf>
    <xf numFmtId="49" fontId="70" fillId="0" borderId="10" xfId="60" applyNumberFormat="1" applyFont="1" applyBorder="1" applyAlignment="1">
      <alignment horizontal="center" vertical="center"/>
      <protection/>
    </xf>
    <xf numFmtId="49" fontId="49" fillId="0" borderId="28" xfId="54" applyNumberFormat="1" applyFont="1" applyBorder="1" applyAlignment="1">
      <alignment horizontal="center" vertical="center" wrapText="1"/>
      <protection/>
    </xf>
    <xf numFmtId="0" fontId="39" fillId="0" borderId="0" xfId="61" applyFont="1" applyAlignment="1" applyProtection="1">
      <alignment wrapText="1"/>
      <protection locked="0"/>
    </xf>
    <xf numFmtId="0" fontId="49" fillId="0" borderId="10" xfId="54" applyNumberFormat="1" applyFont="1" applyBorder="1" applyAlignment="1">
      <alignment horizontal="center" vertical="center" wrapText="1"/>
      <protection/>
    </xf>
    <xf numFmtId="0" fontId="70" fillId="0" borderId="10" xfId="60" applyNumberFormat="1" applyFont="1" applyBorder="1" applyAlignment="1">
      <alignment horizontal="center" vertical="center" wrapText="1"/>
      <protection/>
    </xf>
    <xf numFmtId="0" fontId="49" fillId="0" borderId="0" xfId="61" applyFont="1">
      <alignment/>
      <protection/>
    </xf>
    <xf numFmtId="196" fontId="49" fillId="0" borderId="0" xfId="61" applyNumberFormat="1" applyFont="1">
      <alignment/>
      <protection/>
    </xf>
    <xf numFmtId="0" fontId="13" fillId="0" borderId="27" xfId="33" applyFont="1" applyBorder="1" applyAlignment="1">
      <alignment wrapText="1"/>
      <protection/>
    </xf>
    <xf numFmtId="0" fontId="71" fillId="0" borderId="40" xfId="33" applyFont="1" applyBorder="1" applyAlignment="1">
      <alignment horizontal="left" wrapText="1"/>
      <protection/>
    </xf>
    <xf numFmtId="0" fontId="71" fillId="0" borderId="40" xfId="33" applyFont="1" applyBorder="1" applyAlignment="1">
      <alignment wrapText="1"/>
      <protection/>
    </xf>
    <xf numFmtId="0" fontId="71" fillId="0" borderId="52" xfId="33" applyFont="1" applyBorder="1" applyAlignment="1">
      <alignment wrapText="1"/>
      <protection/>
    </xf>
    <xf numFmtId="0" fontId="9" fillId="0" borderId="53" xfId="69" applyFont="1" applyBorder="1" applyAlignment="1">
      <alignment horizontal="left" vertical="center" wrapText="1"/>
      <protection/>
    </xf>
    <xf numFmtId="0" fontId="9" fillId="0" borderId="10" xfId="69" applyFont="1" applyBorder="1" applyAlignment="1">
      <alignment horizontal="left" vertical="center" wrapText="1"/>
      <protection/>
    </xf>
    <xf numFmtId="0" fontId="9" fillId="0" borderId="18" xfId="69" applyFont="1" applyBorder="1" applyAlignment="1">
      <alignment horizontal="left" vertical="center" wrapText="1"/>
      <protection/>
    </xf>
    <xf numFmtId="0" fontId="54" fillId="33" borderId="18" xfId="61" applyFont="1" applyFill="1" applyBorder="1" applyAlignment="1">
      <alignment horizontal="center" vertical="top" wrapText="1"/>
      <protection/>
    </xf>
    <xf numFmtId="0" fontId="54" fillId="33" borderId="28" xfId="61" applyFont="1" applyFill="1" applyBorder="1" applyAlignment="1">
      <alignment horizontal="center" vertical="top" wrapText="1"/>
      <protection/>
    </xf>
    <xf numFmtId="0" fontId="9" fillId="0" borderId="10" xfId="55" applyFont="1" applyBorder="1" applyAlignment="1">
      <alignment horizontal="left" vertical="center" wrapText="1"/>
      <protection/>
    </xf>
    <xf numFmtId="3" fontId="54" fillId="33" borderId="17" xfId="61" applyNumberFormat="1" applyFont="1" applyFill="1" applyBorder="1" applyAlignment="1">
      <alignment horizontal="right"/>
      <protection/>
    </xf>
    <xf numFmtId="3" fontId="54" fillId="33" borderId="44" xfId="61" applyNumberFormat="1" applyFont="1" applyFill="1" applyBorder="1" applyAlignment="1">
      <alignment horizontal="right"/>
      <protection/>
    </xf>
    <xf numFmtId="197" fontId="25" fillId="33" borderId="51" xfId="69" applyNumberFormat="1" applyFont="1" applyFill="1" applyBorder="1" applyAlignment="1">
      <alignment horizontal="center" vertical="center" wrapText="1"/>
      <protection/>
    </xf>
    <xf numFmtId="197" fontId="19" fillId="33" borderId="51" xfId="69" applyNumberFormat="1" applyFont="1" applyFill="1" applyBorder="1" applyAlignment="1">
      <alignment horizontal="center" vertical="center" wrapText="1"/>
      <protection/>
    </xf>
    <xf numFmtId="197" fontId="9" fillId="0" borderId="10" xfId="69" applyNumberFormat="1" applyFont="1" applyBorder="1" applyAlignment="1">
      <alignment horizontal="center" vertical="center" wrapText="1"/>
      <protection/>
    </xf>
    <xf numFmtId="3" fontId="54" fillId="33" borderId="10" xfId="61" applyNumberFormat="1" applyFont="1" applyFill="1" applyBorder="1" applyAlignment="1">
      <alignment horizontal="right" vertical="center"/>
      <protection/>
    </xf>
    <xf numFmtId="197" fontId="6" fillId="33" borderId="10" xfId="69" applyNumberFormat="1" applyFont="1" applyFill="1" applyBorder="1" applyAlignment="1">
      <alignment horizontal="center" vertical="center" wrapText="1"/>
      <protection/>
    </xf>
    <xf numFmtId="3" fontId="54" fillId="33" borderId="10" xfId="61" applyNumberFormat="1" applyFont="1" applyFill="1" applyBorder="1" applyAlignment="1">
      <alignment horizontal="right"/>
      <protection/>
    </xf>
    <xf numFmtId="197" fontId="19" fillId="33" borderId="10" xfId="69" applyNumberFormat="1" applyFont="1" applyFill="1" applyBorder="1" applyAlignment="1">
      <alignment horizontal="center" vertical="center" wrapText="1"/>
      <protection/>
    </xf>
    <xf numFmtId="197" fontId="25" fillId="33" borderId="10" xfId="69" applyNumberFormat="1" applyFont="1" applyFill="1" applyBorder="1" applyAlignment="1">
      <alignment horizontal="center" vertical="center" wrapText="1"/>
      <protection/>
    </xf>
    <xf numFmtId="3" fontId="54" fillId="0" borderId="10" xfId="61" applyNumberFormat="1" applyFont="1" applyFill="1" applyBorder="1" applyAlignment="1">
      <alignment horizontal="right"/>
      <protection/>
    </xf>
    <xf numFmtId="197" fontId="19" fillId="0" borderId="10" xfId="69" applyNumberFormat="1" applyFont="1" applyFill="1" applyBorder="1" applyAlignment="1">
      <alignment horizontal="center" vertical="center" wrapText="1"/>
      <protection/>
    </xf>
    <xf numFmtId="197" fontId="25" fillId="0" borderId="10" xfId="69" applyNumberFormat="1" applyFont="1" applyFill="1" applyBorder="1" applyAlignment="1">
      <alignment horizontal="center" vertical="center" wrapText="1"/>
      <protection/>
    </xf>
    <xf numFmtId="0" fontId="70" fillId="0" borderId="0" xfId="61" applyFont="1" applyAlignment="1" applyProtection="1">
      <alignment horizontal="left" wrapText="1"/>
      <protection locked="0"/>
    </xf>
    <xf numFmtId="196" fontId="70" fillId="0" borderId="0" xfId="61" applyNumberFormat="1" applyFont="1" applyFill="1" applyProtection="1">
      <alignment/>
      <protection locked="0"/>
    </xf>
    <xf numFmtId="0" fontId="70" fillId="0" borderId="0" xfId="61" applyFont="1" applyBorder="1" applyAlignment="1">
      <alignment horizontal="left" wrapText="1"/>
      <protection/>
    </xf>
    <xf numFmtId="49" fontId="42" fillId="33" borderId="52" xfId="60" applyNumberFormat="1" applyFont="1" applyFill="1" applyBorder="1" applyAlignment="1">
      <alignment horizontal="center" vertical="center"/>
      <protection/>
    </xf>
    <xf numFmtId="0" fontId="39" fillId="0" borderId="10" xfId="61" applyFont="1" applyFill="1" applyBorder="1" applyAlignment="1">
      <alignment horizontal="right" vertical="center" wrapText="1"/>
      <protection/>
    </xf>
    <xf numFmtId="3" fontId="39" fillId="33" borderId="10" xfId="61" applyNumberFormat="1" applyFont="1" applyFill="1" applyBorder="1" applyAlignment="1">
      <alignment horizontal="right" vertical="center"/>
      <protection/>
    </xf>
    <xf numFmtId="49" fontId="9" fillId="0" borderId="10" xfId="60" applyNumberFormat="1" applyFont="1" applyBorder="1" applyAlignment="1">
      <alignment horizontal="center"/>
      <protection/>
    </xf>
    <xf numFmtId="49" fontId="9" fillId="0" borderId="10" xfId="54" applyNumberFormat="1" applyFont="1" applyBorder="1" applyAlignment="1">
      <alignment horizontal="center" vertical="center" wrapText="1"/>
      <protection/>
    </xf>
    <xf numFmtId="3" fontId="35" fillId="33" borderId="10" xfId="61" applyNumberFormat="1" applyFont="1" applyFill="1" applyBorder="1" applyAlignment="1">
      <alignment horizontal="right" vertical="center"/>
      <protection/>
    </xf>
    <xf numFmtId="49" fontId="40" fillId="0" borderId="18" xfId="54" applyNumberFormat="1" applyFont="1" applyBorder="1" applyAlignment="1">
      <alignment horizontal="center" vertical="center"/>
      <protection/>
    </xf>
    <xf numFmtId="0" fontId="9" fillId="0" borderId="18" xfId="60" applyFont="1" applyBorder="1" applyAlignment="1">
      <alignment vertical="center" wrapText="1"/>
      <protection/>
    </xf>
    <xf numFmtId="0" fontId="43" fillId="0" borderId="18" xfId="61" applyFont="1" applyFill="1" applyBorder="1" applyAlignment="1">
      <alignment horizontal="left" vertical="center" wrapText="1"/>
      <protection/>
    </xf>
    <xf numFmtId="0" fontId="9" fillId="0" borderId="18" xfId="61" applyFont="1" applyFill="1" applyBorder="1" applyAlignment="1">
      <alignment vertical="center"/>
      <protection/>
    </xf>
    <xf numFmtId="3" fontId="39" fillId="0" borderId="10" xfId="61" applyNumberFormat="1" applyFont="1" applyFill="1" applyBorder="1" applyAlignment="1">
      <alignment horizontal="right" vertical="center" wrapText="1"/>
      <protection/>
    </xf>
    <xf numFmtId="3" fontId="35" fillId="34" borderId="10" xfId="61" applyNumberFormat="1" applyFont="1" applyFill="1" applyBorder="1" applyAlignment="1">
      <alignment horizontal="right" vertical="center"/>
      <protection/>
    </xf>
    <xf numFmtId="3" fontId="39" fillId="0" borderId="19" xfId="61" applyNumberFormat="1" applyFont="1" applyFill="1" applyBorder="1" applyAlignment="1">
      <alignment horizontal="right" vertical="center"/>
      <protection/>
    </xf>
    <xf numFmtId="0" fontId="38" fillId="33" borderId="17" xfId="61" applyFont="1" applyFill="1" applyBorder="1" applyAlignment="1">
      <alignment horizontal="center" vertical="center" wrapText="1"/>
      <protection/>
    </xf>
    <xf numFmtId="3" fontId="35" fillId="33" borderId="17" xfId="61" applyNumberFormat="1" applyFont="1" applyFill="1" applyBorder="1" applyAlignment="1">
      <alignment horizontal="right" vertical="center"/>
      <protection/>
    </xf>
    <xf numFmtId="3" fontId="35" fillId="33" borderId="51" xfId="61" applyNumberFormat="1" applyFont="1" applyFill="1" applyBorder="1" applyAlignment="1">
      <alignment horizontal="right" vertical="center"/>
      <protection/>
    </xf>
    <xf numFmtId="0" fontId="9" fillId="0" borderId="10" xfId="61" applyFont="1" applyFill="1" applyBorder="1" applyAlignment="1">
      <alignment horizontal="center" vertical="center" wrapText="1"/>
      <protection/>
    </xf>
    <xf numFmtId="9" fontId="9" fillId="0" borderId="10" xfId="67" applyFont="1" applyBorder="1" applyAlignment="1">
      <alignment horizontal="center" vertical="center"/>
    </xf>
    <xf numFmtId="1" fontId="9" fillId="0" borderId="10" xfId="67" applyNumberFormat="1" applyFont="1" applyBorder="1" applyAlignment="1">
      <alignment horizontal="center" vertical="center"/>
    </xf>
    <xf numFmtId="0" fontId="73" fillId="34" borderId="54" xfId="0" applyNumberFormat="1" applyFont="1" applyFill="1" applyBorder="1" applyAlignment="1" applyProtection="1">
      <alignment horizontal="center" vertical="top" wrapText="1"/>
      <protection/>
    </xf>
    <xf numFmtId="0" fontId="73" fillId="34" borderId="54" xfId="0" applyNumberFormat="1" applyFont="1" applyFill="1" applyBorder="1" applyAlignment="1" applyProtection="1">
      <alignment vertical="top" wrapText="1"/>
      <protection/>
    </xf>
    <xf numFmtId="197" fontId="3" fillId="0" borderId="18" xfId="69" applyNumberFormat="1" applyFont="1" applyBorder="1" applyAlignment="1">
      <alignment horizontal="center" vertical="center" wrapText="1"/>
      <protection/>
    </xf>
    <xf numFmtId="197" fontId="9" fillId="0" borderId="18" xfId="69" applyNumberFormat="1" applyFont="1" applyBorder="1" applyAlignment="1">
      <alignment horizontal="center" vertical="center" wrapText="1"/>
      <protection/>
    </xf>
    <xf numFmtId="49" fontId="35" fillId="33" borderId="10" xfId="60" applyNumberFormat="1" applyFont="1" applyFill="1" applyBorder="1" applyAlignment="1">
      <alignment horizontal="center" vertical="center" wrapText="1"/>
      <protection/>
    </xf>
    <xf numFmtId="197" fontId="6" fillId="0" borderId="18" xfId="69" applyNumberFormat="1" applyFont="1" applyBorder="1" applyAlignment="1">
      <alignment horizontal="center" vertical="center" wrapText="1"/>
      <protection/>
    </xf>
    <xf numFmtId="0" fontId="6" fillId="0" borderId="35" xfId="61" applyFont="1" applyFill="1" applyBorder="1" applyAlignment="1">
      <alignment horizontal="center" vertical="center"/>
      <protection/>
    </xf>
    <xf numFmtId="198" fontId="49" fillId="0" borderId="35" xfId="61" applyNumberFormat="1" applyFont="1" applyFill="1" applyBorder="1" applyAlignment="1">
      <alignment horizontal="center"/>
      <protection/>
    </xf>
    <xf numFmtId="0" fontId="6" fillId="0" borderId="18" xfId="61" applyFont="1" applyFill="1" applyBorder="1" applyAlignment="1">
      <alignment horizontal="center" vertical="center" wrapText="1"/>
      <protection/>
    </xf>
    <xf numFmtId="0" fontId="6" fillId="0" borderId="10" xfId="61" applyFont="1" applyFill="1" applyBorder="1" applyAlignment="1">
      <alignment horizontal="center" vertical="center" wrapText="1"/>
      <protection/>
    </xf>
    <xf numFmtId="0" fontId="6" fillId="0" borderId="50" xfId="61" applyFont="1" applyBorder="1" applyAlignment="1">
      <alignment horizontal="center" vertical="center"/>
      <protection/>
    </xf>
    <xf numFmtId="0" fontId="6" fillId="0" borderId="18" xfId="61" applyFont="1" applyBorder="1" applyAlignment="1">
      <alignment horizontal="center" vertical="center" wrapText="1"/>
      <protection/>
    </xf>
    <xf numFmtId="0" fontId="6" fillId="0" borderId="35" xfId="61" applyFont="1" applyFill="1" applyBorder="1" applyAlignment="1">
      <alignment horizontal="center" vertical="center" wrapText="1"/>
      <protection/>
    </xf>
    <xf numFmtId="0" fontId="6" fillId="0" borderId="55" xfId="61" applyFont="1" applyBorder="1" applyAlignment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 wrapText="1"/>
      <protection/>
    </xf>
    <xf numFmtId="0" fontId="44" fillId="0" borderId="10" xfId="61" applyFont="1" applyBorder="1">
      <alignment/>
      <protection/>
    </xf>
    <xf numFmtId="0" fontId="44" fillId="0" borderId="35" xfId="61" applyFont="1" applyBorder="1">
      <alignment/>
      <protection/>
    </xf>
    <xf numFmtId="0" fontId="44" fillId="0" borderId="41" xfId="61" applyFont="1" applyBorder="1">
      <alignment/>
      <protection/>
    </xf>
    <xf numFmtId="49" fontId="42" fillId="33" borderId="17" xfId="60" applyNumberFormat="1" applyFont="1" applyFill="1" applyBorder="1" applyAlignment="1">
      <alignment horizontal="center" vertical="center"/>
      <protection/>
    </xf>
    <xf numFmtId="49" fontId="42" fillId="33" borderId="17" xfId="60" applyNumberFormat="1" applyFont="1" applyFill="1" applyBorder="1" applyAlignment="1">
      <alignment horizontal="left" vertical="center" wrapText="1"/>
      <protection/>
    </xf>
    <xf numFmtId="0" fontId="74" fillId="0" borderId="0" xfId="60" applyFont="1" applyProtection="1">
      <alignment/>
      <protection locked="0"/>
    </xf>
    <xf numFmtId="0" fontId="74" fillId="0" borderId="0" xfId="60" applyFont="1" applyAlignment="1" applyProtection="1">
      <alignment horizontal="left" vertical="top" wrapText="1"/>
      <protection locked="0"/>
    </xf>
    <xf numFmtId="0" fontId="74" fillId="0" borderId="0" xfId="60" applyFont="1" applyFill="1" applyProtection="1">
      <alignment/>
      <protection locked="0"/>
    </xf>
    <xf numFmtId="0" fontId="74" fillId="0" borderId="0" xfId="60" applyFont="1">
      <alignment/>
      <protection/>
    </xf>
    <xf numFmtId="0" fontId="74" fillId="0" borderId="0" xfId="60" applyFont="1" applyFill="1">
      <alignment/>
      <protection/>
    </xf>
    <xf numFmtId="0" fontId="38" fillId="0" borderId="0" xfId="60" applyFont="1" applyBorder="1" applyAlignment="1" applyProtection="1">
      <alignment horizontal="center" vertical="center"/>
      <protection locked="0"/>
    </xf>
    <xf numFmtId="0" fontId="38" fillId="0" borderId="0" xfId="60" applyFont="1" applyBorder="1" applyAlignment="1" applyProtection="1">
      <alignment horizontal="center" vertical="center" wrapText="1"/>
      <protection locked="0"/>
    </xf>
    <xf numFmtId="0" fontId="74" fillId="0" borderId="0" xfId="60" applyFont="1" applyBorder="1" applyAlignment="1">
      <alignment horizontal="center"/>
      <protection/>
    </xf>
    <xf numFmtId="0" fontId="38" fillId="0" borderId="0" xfId="60" applyFont="1" applyFill="1" applyBorder="1" applyAlignment="1" applyProtection="1">
      <alignment horizontal="center" vertical="center" wrapText="1"/>
      <protection locked="0"/>
    </xf>
    <xf numFmtId="0" fontId="75" fillId="0" borderId="10" xfId="60" applyFont="1" applyBorder="1" applyAlignment="1">
      <alignment horizontal="center" vertical="center" wrapText="1"/>
      <protection/>
    </xf>
    <xf numFmtId="0" fontId="75" fillId="0" borderId="10" xfId="60" applyFont="1" applyFill="1" applyBorder="1" applyAlignment="1">
      <alignment horizontal="center" vertical="center" wrapText="1"/>
      <protection/>
    </xf>
    <xf numFmtId="0" fontId="76" fillId="0" borderId="10" xfId="60" applyFont="1" applyBorder="1" applyAlignment="1">
      <alignment horizontal="center" vertical="center" wrapText="1"/>
      <protection/>
    </xf>
    <xf numFmtId="1" fontId="38" fillId="0" borderId="0" xfId="60" applyNumberFormat="1" applyFont="1">
      <alignment/>
      <protection/>
    </xf>
    <xf numFmtId="0" fontId="38" fillId="0" borderId="10" xfId="60" applyFont="1" applyBorder="1" applyAlignment="1">
      <alignment horizontal="center" vertical="center" wrapText="1"/>
      <protection/>
    </xf>
    <xf numFmtId="0" fontId="38" fillId="0" borderId="10" xfId="60" applyFont="1" applyBorder="1" applyAlignment="1">
      <alignment horizontal="centerContinuous" vertical="center" wrapText="1"/>
      <protection/>
    </xf>
    <xf numFmtId="0" fontId="38" fillId="0" borderId="0" xfId="60" applyFont="1" applyFill="1">
      <alignment/>
      <protection/>
    </xf>
    <xf numFmtId="1" fontId="38" fillId="35" borderId="0" xfId="60" applyNumberFormat="1" applyFont="1" applyFill="1">
      <alignment/>
      <protection/>
    </xf>
    <xf numFmtId="49" fontId="38" fillId="33" borderId="10" xfId="60" applyNumberFormat="1" applyFont="1" applyFill="1" applyBorder="1" applyAlignment="1">
      <alignment horizontal="center" vertical="center" wrapText="1"/>
      <protection/>
    </xf>
    <xf numFmtId="1" fontId="38" fillId="33" borderId="10" xfId="60" applyNumberFormat="1" applyFont="1" applyFill="1" applyBorder="1" applyAlignment="1">
      <alignment horizontal="right" vertical="center" wrapText="1"/>
      <protection/>
    </xf>
    <xf numFmtId="1" fontId="38" fillId="35" borderId="10" xfId="60" applyNumberFormat="1" applyFont="1" applyFill="1" applyBorder="1" applyAlignment="1">
      <alignment horizontal="right" vertical="center" wrapText="1"/>
      <protection/>
    </xf>
    <xf numFmtId="1" fontId="38" fillId="0" borderId="0" xfId="60" applyNumberFormat="1" applyFont="1" applyFill="1">
      <alignment/>
      <protection/>
    </xf>
    <xf numFmtId="49" fontId="58" fillId="33" borderId="10" xfId="60" applyNumberFormat="1" applyFont="1" applyFill="1" applyBorder="1" applyAlignment="1">
      <alignment horizontal="center" vertical="center"/>
      <protection/>
    </xf>
    <xf numFmtId="49" fontId="58" fillId="33" borderId="10" xfId="60" applyNumberFormat="1" applyFont="1" applyFill="1" applyBorder="1" applyAlignment="1">
      <alignment horizontal="center" vertical="center" wrapText="1"/>
      <protection/>
    </xf>
    <xf numFmtId="1" fontId="58" fillId="33" borderId="10" xfId="60" applyNumberFormat="1" applyFont="1" applyFill="1" applyBorder="1" applyAlignment="1">
      <alignment horizontal="right" vertical="center" wrapText="1"/>
      <protection/>
    </xf>
    <xf numFmtId="1" fontId="58" fillId="35" borderId="10" xfId="60" applyNumberFormat="1" applyFont="1" applyFill="1" applyBorder="1" applyAlignment="1">
      <alignment horizontal="right" vertical="center" wrapText="1"/>
      <protection/>
    </xf>
    <xf numFmtId="0" fontId="38" fillId="0" borderId="49" xfId="69" applyNumberFormat="1" applyFont="1" applyBorder="1" applyAlignment="1">
      <alignment horizontal="center" vertical="center"/>
      <protection/>
    </xf>
    <xf numFmtId="49" fontId="38" fillId="0" borderId="10" xfId="60" applyNumberFormat="1" applyFont="1" applyBorder="1" applyAlignment="1">
      <alignment horizontal="center" vertical="center"/>
      <protection/>
    </xf>
    <xf numFmtId="0" fontId="38" fillId="0" borderId="10" xfId="69" applyNumberFormat="1" applyFont="1" applyBorder="1" applyAlignment="1">
      <alignment horizontal="center" vertical="center"/>
      <protection/>
    </xf>
    <xf numFmtId="49" fontId="38" fillId="0" borderId="10" xfId="60" applyNumberFormat="1" applyFont="1" applyBorder="1" applyAlignment="1">
      <alignment horizontal="left" vertical="center" wrapText="1"/>
      <protection/>
    </xf>
    <xf numFmtId="1" fontId="38" fillId="0" borderId="10" xfId="60" applyNumberFormat="1" applyFont="1" applyBorder="1" applyAlignment="1">
      <alignment horizontal="right" vertical="center" wrapText="1"/>
      <protection/>
    </xf>
    <xf numFmtId="1" fontId="38" fillId="0" borderId="10" xfId="60" applyNumberFormat="1" applyFont="1" applyFill="1" applyBorder="1" applyAlignment="1">
      <alignment horizontal="right" vertical="center" wrapText="1"/>
      <protection/>
    </xf>
    <xf numFmtId="1" fontId="74" fillId="0" borderId="0" xfId="60" applyNumberFormat="1" applyFont="1" applyFill="1">
      <alignment/>
      <protection/>
    </xf>
    <xf numFmtId="49" fontId="74" fillId="0" borderId="10" xfId="60" applyNumberFormat="1" applyFont="1" applyBorder="1" applyAlignment="1">
      <alignment horizontal="center" vertical="center"/>
      <protection/>
    </xf>
    <xf numFmtId="49" fontId="74" fillId="0" borderId="10" xfId="60" applyNumberFormat="1" applyFont="1" applyBorder="1" applyAlignment="1">
      <alignment horizontal="left" vertical="center" wrapText="1"/>
      <protection/>
    </xf>
    <xf numFmtId="1" fontId="74" fillId="0" borderId="10" xfId="60" applyNumberFormat="1" applyFont="1" applyBorder="1" applyAlignment="1">
      <alignment horizontal="right" vertical="center" wrapText="1"/>
      <protection/>
    </xf>
    <xf numFmtId="1" fontId="71" fillId="0" borderId="10" xfId="60" applyNumberFormat="1" applyFont="1" applyBorder="1" applyAlignment="1">
      <alignment horizontal="center" vertical="center"/>
      <protection/>
    </xf>
    <xf numFmtId="1" fontId="74" fillId="0" borderId="10" xfId="60" applyNumberFormat="1" applyFont="1" applyFill="1" applyBorder="1" applyAlignment="1">
      <alignment horizontal="right" vertical="center" wrapText="1"/>
      <protection/>
    </xf>
    <xf numFmtId="3" fontId="74" fillId="0" borderId="0" xfId="60" applyNumberFormat="1" applyFont="1" applyFill="1">
      <alignment/>
      <protection/>
    </xf>
    <xf numFmtId="49" fontId="74" fillId="0" borderId="35" xfId="60" applyNumberFormat="1" applyFont="1" applyBorder="1" applyAlignment="1">
      <alignment horizontal="center" vertical="center"/>
      <protection/>
    </xf>
    <xf numFmtId="1" fontId="77" fillId="0" borderId="10" xfId="60" applyNumberFormat="1" applyFont="1" applyBorder="1" applyAlignment="1">
      <alignment horizontal="center" vertical="center"/>
      <protection/>
    </xf>
    <xf numFmtId="1" fontId="78" fillId="0" borderId="10" xfId="60" applyNumberFormat="1" applyFont="1" applyBorder="1" applyAlignment="1">
      <alignment horizontal="right" vertical="center" wrapText="1"/>
      <protection/>
    </xf>
    <xf numFmtId="49" fontId="38" fillId="0" borderId="44" xfId="60" applyNumberFormat="1" applyFont="1" applyBorder="1" applyAlignment="1">
      <alignment horizontal="center" vertical="center"/>
      <protection/>
    </xf>
    <xf numFmtId="0" fontId="38" fillId="0" borderId="17" xfId="69" applyNumberFormat="1" applyFont="1" applyBorder="1" applyAlignment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49" fontId="74" fillId="0" borderId="10" xfId="69" applyNumberFormat="1" applyFont="1" applyBorder="1" applyAlignment="1">
      <alignment horizontal="center" vertical="center"/>
      <protection/>
    </xf>
    <xf numFmtId="49" fontId="74" fillId="0" borderId="44" xfId="60" applyNumberFormat="1" applyFont="1" applyBorder="1" applyAlignment="1">
      <alignment horizontal="center" vertical="center"/>
      <protection/>
    </xf>
    <xf numFmtId="0" fontId="74" fillId="0" borderId="49" xfId="69" applyNumberFormat="1" applyFont="1" applyBorder="1" applyAlignment="1">
      <alignment horizontal="center" vertical="center"/>
      <protection/>
    </xf>
    <xf numFmtId="0" fontId="71" fillId="0" borderId="10" xfId="0" applyNumberFormat="1" applyFont="1" applyFill="1" applyBorder="1" applyAlignment="1" applyProtection="1">
      <alignment vertical="top" wrapText="1"/>
      <protection/>
    </xf>
    <xf numFmtId="49" fontId="71" fillId="0" borderId="10" xfId="54" applyNumberFormat="1" applyFont="1" applyFill="1" applyBorder="1" applyAlignment="1">
      <alignment horizontal="center" vertical="center"/>
      <protection/>
    </xf>
    <xf numFmtId="49" fontId="71" fillId="0" borderId="10" xfId="54" applyNumberFormat="1" applyFont="1" applyBorder="1" applyAlignment="1">
      <alignment horizontal="center" vertical="center"/>
      <protection/>
    </xf>
    <xf numFmtId="49" fontId="74" fillId="0" borderId="10" xfId="60" applyNumberFormat="1" applyFont="1" applyBorder="1" applyAlignment="1">
      <alignment horizontal="center"/>
      <protection/>
    </xf>
    <xf numFmtId="49" fontId="74" fillId="0" borderId="10" xfId="60" applyNumberFormat="1" applyFont="1" applyBorder="1" applyAlignment="1">
      <alignment horizontal="left" wrapText="1"/>
      <protection/>
    </xf>
    <xf numFmtId="1" fontId="79" fillId="0" borderId="10" xfId="60" applyNumberFormat="1" applyFont="1" applyBorder="1" applyAlignment="1">
      <alignment horizontal="right" vertical="center" wrapText="1"/>
      <protection/>
    </xf>
    <xf numFmtId="0" fontId="71" fillId="0" borderId="10" xfId="60" applyFont="1" applyFill="1" applyBorder="1" applyAlignment="1">
      <alignment horizontal="justify" vertical="top" wrapText="1"/>
      <protection/>
    </xf>
    <xf numFmtId="1" fontId="13" fillId="0" borderId="10" xfId="60" applyNumberFormat="1" applyFont="1" applyFill="1" applyBorder="1" applyAlignment="1">
      <alignment horizontal="right" vertical="center" wrapText="1"/>
      <protection/>
    </xf>
    <xf numFmtId="1" fontId="74" fillId="0" borderId="10" xfId="60" applyNumberFormat="1" applyFont="1" applyFill="1" applyBorder="1" applyAlignment="1">
      <alignment horizontal="right" vertical="center"/>
      <protection/>
    </xf>
    <xf numFmtId="1" fontId="74" fillId="0" borderId="10" xfId="60" applyNumberFormat="1" applyFont="1" applyBorder="1" applyAlignment="1">
      <alignment horizontal="right" vertical="center"/>
      <protection/>
    </xf>
    <xf numFmtId="49" fontId="71" fillId="0" borderId="36" xfId="54" applyNumberFormat="1" applyFont="1" applyBorder="1" applyAlignment="1">
      <alignment horizontal="center" vertical="center"/>
      <protection/>
    </xf>
    <xf numFmtId="1" fontId="71" fillId="0" borderId="10" xfId="60" applyNumberFormat="1" applyFont="1" applyFill="1" applyBorder="1" applyAlignment="1">
      <alignment horizontal="right" vertical="center" wrapText="1"/>
      <protection/>
    </xf>
    <xf numFmtId="1" fontId="80" fillId="0" borderId="10" xfId="60" applyNumberFormat="1" applyFont="1" applyFill="1" applyBorder="1" applyAlignment="1">
      <alignment horizontal="right" vertical="center" wrapText="1"/>
      <protection/>
    </xf>
    <xf numFmtId="49" fontId="13" fillId="0" borderId="10" xfId="54" applyNumberFormat="1" applyFont="1" applyBorder="1" applyAlignment="1">
      <alignment horizontal="center" vertical="center"/>
      <protection/>
    </xf>
    <xf numFmtId="0" fontId="13" fillId="0" borderId="10" xfId="60" applyFont="1" applyFill="1" applyBorder="1" applyAlignment="1">
      <alignment horizontal="justify" vertical="top" wrapText="1"/>
      <protection/>
    </xf>
    <xf numFmtId="49" fontId="74" fillId="0" borderId="36" xfId="69" applyNumberFormat="1" applyFont="1" applyBorder="1" applyAlignment="1">
      <alignment horizontal="center" vertical="center"/>
      <protection/>
    </xf>
    <xf numFmtId="0" fontId="71" fillId="0" borderId="10" xfId="60" applyFont="1" applyBorder="1" applyAlignment="1">
      <alignment vertical="center" wrapText="1"/>
      <protection/>
    </xf>
    <xf numFmtId="0" fontId="71" fillId="0" borderId="10" xfId="54" applyFont="1" applyBorder="1" applyAlignment="1">
      <alignment horizontal="center" vertical="center"/>
      <protection/>
    </xf>
    <xf numFmtId="49" fontId="77" fillId="0" borderId="10" xfId="54" applyNumberFormat="1" applyFont="1" applyBorder="1" applyAlignment="1">
      <alignment horizontal="center" vertical="center"/>
      <protection/>
    </xf>
    <xf numFmtId="0" fontId="77" fillId="0" borderId="10" xfId="60" applyFont="1" applyBorder="1" applyAlignment="1">
      <alignment vertical="center" wrapText="1"/>
      <protection/>
    </xf>
    <xf numFmtId="49" fontId="77" fillId="0" borderId="20" xfId="54" applyNumberFormat="1" applyFont="1" applyBorder="1" applyAlignment="1">
      <alignment horizontal="center" vertical="center"/>
      <protection/>
    </xf>
    <xf numFmtId="0" fontId="77" fillId="0" borderId="20" xfId="60" applyFont="1" applyFill="1" applyBorder="1" applyAlignment="1">
      <alignment horizontal="justify" vertical="top" wrapText="1"/>
      <protection/>
    </xf>
    <xf numFmtId="0" fontId="13" fillId="0" borderId="10" xfId="60" applyFont="1" applyBorder="1" applyAlignment="1">
      <alignment vertical="center" wrapText="1"/>
      <protection/>
    </xf>
    <xf numFmtId="49" fontId="71" fillId="34" borderId="21" xfId="54" applyNumberFormat="1" applyFont="1" applyFill="1" applyBorder="1" applyAlignment="1">
      <alignment horizontal="center" vertical="center"/>
      <protection/>
    </xf>
    <xf numFmtId="0" fontId="38" fillId="0" borderId="35" xfId="69" applyNumberFormat="1" applyFont="1" applyBorder="1" applyAlignment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vertical="top" wrapText="1"/>
      <protection/>
    </xf>
    <xf numFmtId="49" fontId="71" fillId="0" borderId="20" xfId="54" applyNumberFormat="1" applyFont="1" applyBorder="1" applyAlignment="1">
      <alignment horizontal="center" vertical="center"/>
      <protection/>
    </xf>
    <xf numFmtId="49" fontId="71" fillId="34" borderId="10" xfId="54" applyNumberFormat="1" applyFont="1" applyFill="1" applyBorder="1" applyAlignment="1">
      <alignment horizontal="center" vertical="center"/>
      <protection/>
    </xf>
    <xf numFmtId="49" fontId="71" fillId="34" borderId="20" xfId="54" applyNumberFormat="1" applyFont="1" applyFill="1" applyBorder="1" applyAlignment="1">
      <alignment horizontal="center" vertical="center"/>
      <protection/>
    </xf>
    <xf numFmtId="0" fontId="71" fillId="34" borderId="10" xfId="60" applyFont="1" applyFill="1" applyBorder="1" applyAlignment="1">
      <alignment vertical="center" wrapText="1"/>
      <protection/>
    </xf>
    <xf numFmtId="49" fontId="71" fillId="34" borderId="17" xfId="54" applyNumberFormat="1" applyFont="1" applyFill="1" applyBorder="1" applyAlignment="1">
      <alignment horizontal="center" vertical="center"/>
      <protection/>
    </xf>
    <xf numFmtId="49" fontId="71" fillId="0" borderId="17" xfId="60" applyNumberFormat="1" applyFont="1" applyBorder="1" applyAlignment="1">
      <alignment horizontal="center" vertical="center"/>
      <protection/>
    </xf>
    <xf numFmtId="49" fontId="71" fillId="0" borderId="21" xfId="54" applyNumberFormat="1" applyFont="1" applyBorder="1" applyAlignment="1">
      <alignment horizontal="center" vertical="center"/>
      <protection/>
    </xf>
    <xf numFmtId="49" fontId="13" fillId="0" borderId="20" xfId="54" applyNumberFormat="1" applyFont="1" applyBorder="1" applyAlignment="1">
      <alignment horizontal="center" vertical="center"/>
      <protection/>
    </xf>
    <xf numFmtId="0" fontId="74" fillId="0" borderId="10" xfId="60" applyFont="1" applyBorder="1" applyAlignment="1">
      <alignment horizontal="left" vertical="center" wrapText="1"/>
      <protection/>
    </xf>
    <xf numFmtId="49" fontId="38" fillId="0" borderId="10" xfId="60" applyNumberFormat="1" applyFont="1" applyBorder="1" applyAlignment="1">
      <alignment horizontal="center"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1" fontId="74" fillId="35" borderId="0" xfId="60" applyNumberFormat="1" applyFont="1" applyFill="1">
      <alignment/>
      <protection/>
    </xf>
    <xf numFmtId="1" fontId="38" fillId="33" borderId="10" xfId="60" applyNumberFormat="1" applyFont="1" applyFill="1" applyBorder="1" applyAlignment="1">
      <alignment horizontal="right" vertical="center"/>
      <protection/>
    </xf>
    <xf numFmtId="0" fontId="58" fillId="33" borderId="10" xfId="60" applyFont="1" applyFill="1" applyBorder="1" applyAlignment="1">
      <alignment horizontal="center" vertical="center" wrapText="1"/>
      <protection/>
    </xf>
    <xf numFmtId="1" fontId="58" fillId="33" borderId="10" xfId="60" applyNumberFormat="1" applyFont="1" applyFill="1" applyBorder="1" applyAlignment="1">
      <alignment horizontal="right" vertical="center"/>
      <protection/>
    </xf>
    <xf numFmtId="1" fontId="58" fillId="35" borderId="10" xfId="60" applyNumberFormat="1" applyFont="1" applyFill="1" applyBorder="1" applyAlignment="1">
      <alignment horizontal="right" vertical="center"/>
      <protection/>
    </xf>
    <xf numFmtId="1" fontId="38" fillId="0" borderId="10" xfId="60" applyNumberFormat="1" applyFont="1" applyFill="1" applyBorder="1" applyAlignment="1">
      <alignment horizontal="right" vertical="center"/>
      <protection/>
    </xf>
    <xf numFmtId="1" fontId="79" fillId="0" borderId="10" xfId="60" applyNumberFormat="1" applyFont="1" applyFill="1" applyBorder="1" applyAlignment="1">
      <alignment horizontal="right" vertical="center"/>
      <protection/>
    </xf>
    <xf numFmtId="1" fontId="78" fillId="0" borderId="10" xfId="60" applyNumberFormat="1" applyFont="1" applyFill="1" applyBorder="1" applyAlignment="1">
      <alignment horizontal="right" vertical="center"/>
      <protection/>
    </xf>
    <xf numFmtId="1" fontId="81" fillId="0" borderId="10" xfId="60" applyNumberFormat="1" applyFont="1" applyFill="1" applyBorder="1" applyAlignment="1">
      <alignment horizontal="right" vertical="center"/>
      <protection/>
    </xf>
    <xf numFmtId="49" fontId="72" fillId="32" borderId="10" xfId="54" applyNumberFormat="1" applyFont="1" applyFill="1" applyBorder="1" applyAlignment="1">
      <alignment horizontal="center" vertical="center"/>
      <protection/>
    </xf>
    <xf numFmtId="0" fontId="82" fillId="32" borderId="10" xfId="60" applyFont="1" applyFill="1" applyBorder="1" applyAlignment="1">
      <alignment vertical="center" wrapText="1"/>
      <protection/>
    </xf>
    <xf numFmtId="1" fontId="81" fillId="32" borderId="10" xfId="60" applyNumberFormat="1" applyFont="1" applyFill="1" applyBorder="1" applyAlignment="1">
      <alignment horizontal="right" vertical="center"/>
      <protection/>
    </xf>
    <xf numFmtId="1" fontId="83" fillId="32" borderId="10" xfId="60" applyNumberFormat="1" applyFont="1" applyFill="1" applyBorder="1" applyAlignment="1">
      <alignment horizontal="right" vertical="center"/>
      <protection/>
    </xf>
    <xf numFmtId="1" fontId="74" fillId="35" borderId="10" xfId="60" applyNumberFormat="1" applyFont="1" applyFill="1" applyBorder="1" applyAlignment="1">
      <alignment horizontal="right" vertical="center" wrapText="1"/>
      <protection/>
    </xf>
    <xf numFmtId="1" fontId="77" fillId="0" borderId="10" xfId="60" applyNumberFormat="1" applyFont="1" applyFill="1" applyBorder="1" applyAlignment="1">
      <alignment horizontal="right" vertical="center" wrapText="1"/>
      <protection/>
    </xf>
    <xf numFmtId="1" fontId="58" fillId="0" borderId="0" xfId="60" applyNumberFormat="1" applyFont="1" applyFill="1">
      <alignment/>
      <protection/>
    </xf>
    <xf numFmtId="0" fontId="71" fillId="0" borderId="10" xfId="60" applyFont="1" applyFill="1" applyBorder="1" applyAlignment="1">
      <alignment vertical="center" wrapText="1"/>
      <protection/>
    </xf>
    <xf numFmtId="0" fontId="58" fillId="0" borderId="0" xfId="60" applyFont="1" applyFill="1">
      <alignment/>
      <protection/>
    </xf>
    <xf numFmtId="1" fontId="58" fillId="0" borderId="10" xfId="60" applyNumberFormat="1" applyFont="1" applyFill="1" applyBorder="1" applyAlignment="1">
      <alignment horizontal="right" vertical="center"/>
      <protection/>
    </xf>
    <xf numFmtId="49" fontId="38" fillId="0" borderId="35" xfId="60" applyNumberFormat="1" applyFont="1" applyBorder="1" applyAlignment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vertical="top"/>
      <protection/>
    </xf>
    <xf numFmtId="1" fontId="81" fillId="0" borderId="0" xfId="60" applyNumberFormat="1" applyFont="1" applyFill="1">
      <alignment/>
      <protection/>
    </xf>
    <xf numFmtId="0" fontId="81" fillId="0" borderId="0" xfId="60" applyFont="1" applyFill="1">
      <alignment/>
      <protection/>
    </xf>
    <xf numFmtId="0" fontId="74" fillId="0" borderId="10" xfId="69" applyNumberFormat="1" applyFont="1" applyBorder="1" applyAlignment="1">
      <alignment horizontal="center" vertical="center"/>
      <protection/>
    </xf>
    <xf numFmtId="0" fontId="74" fillId="0" borderId="10" xfId="69" applyNumberFormat="1" applyFont="1" applyBorder="1" applyAlignment="1">
      <alignment horizontal="center"/>
      <protection/>
    </xf>
    <xf numFmtId="1" fontId="79" fillId="0" borderId="10" xfId="60" applyNumberFormat="1" applyFont="1" applyFill="1" applyBorder="1" applyAlignment="1">
      <alignment horizontal="right" vertical="center" wrapText="1"/>
      <protection/>
    </xf>
    <xf numFmtId="49" fontId="71" fillId="0" borderId="10" xfId="60" applyNumberFormat="1" applyFont="1" applyFill="1" applyBorder="1" applyAlignment="1">
      <alignment horizontal="center" vertical="center"/>
      <protection/>
    </xf>
    <xf numFmtId="1" fontId="74" fillId="0" borderId="10" xfId="60" applyNumberFormat="1" applyFont="1" applyBorder="1" applyAlignment="1" applyProtection="1">
      <alignment horizontal="right" vertical="center"/>
      <protection locked="0"/>
    </xf>
    <xf numFmtId="1" fontId="74" fillId="0" borderId="10" xfId="60" applyNumberFormat="1" applyFont="1" applyFill="1" applyBorder="1" applyAlignment="1" applyProtection="1">
      <alignment horizontal="right" vertical="center"/>
      <protection locked="0"/>
    </xf>
    <xf numFmtId="49" fontId="84" fillId="0" borderId="10" xfId="54" applyNumberFormat="1" applyFont="1" applyFill="1" applyBorder="1" applyAlignment="1">
      <alignment horizontal="center" vertical="center"/>
      <protection/>
    </xf>
    <xf numFmtId="49" fontId="71" fillId="0" borderId="10" xfId="60" applyNumberFormat="1" applyFont="1" applyBorder="1" applyAlignment="1">
      <alignment horizontal="center" vertical="center"/>
      <protection/>
    </xf>
    <xf numFmtId="49" fontId="84" fillId="0" borderId="10" xfId="54" applyNumberFormat="1" applyFont="1" applyBorder="1" applyAlignment="1">
      <alignment horizontal="center" vertical="center"/>
      <protection/>
    </xf>
    <xf numFmtId="1" fontId="78" fillId="0" borderId="10" xfId="60" applyNumberFormat="1" applyFont="1" applyBorder="1" applyAlignment="1" applyProtection="1">
      <alignment horizontal="right" vertical="center"/>
      <protection locked="0"/>
    </xf>
    <xf numFmtId="0" fontId="71" fillId="0" borderId="10" xfId="60" applyFont="1" applyBorder="1" applyAlignment="1" quotePrefix="1">
      <alignment vertical="center" wrapText="1"/>
      <protection/>
    </xf>
    <xf numFmtId="49" fontId="71" fillId="0" borderId="18" xfId="0" applyNumberFormat="1" applyFont="1" applyFill="1" applyBorder="1" applyAlignment="1" applyProtection="1">
      <alignment horizontal="center" vertical="center" wrapText="1"/>
      <protection/>
    </xf>
    <xf numFmtId="0" fontId="71" fillId="0" borderId="18" xfId="0" applyNumberFormat="1" applyFont="1" applyFill="1" applyBorder="1" applyAlignment="1" applyProtection="1">
      <alignment horizontal="center" vertical="center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71" fillId="0" borderId="10" xfId="0" applyNumberFormat="1" applyFont="1" applyFill="1" applyBorder="1" applyAlignment="1" applyProtection="1">
      <alignment horizontal="left" vertical="center" wrapText="1"/>
      <protection/>
    </xf>
    <xf numFmtId="1" fontId="85" fillId="0" borderId="10" xfId="60" applyNumberFormat="1" applyFont="1" applyFill="1" applyBorder="1" applyAlignment="1">
      <alignment horizontal="right" vertical="center"/>
      <protection/>
    </xf>
    <xf numFmtId="9" fontId="38" fillId="0" borderId="10" xfId="67" applyFont="1" applyBorder="1" applyAlignment="1">
      <alignment horizontal="center" vertical="center"/>
    </xf>
    <xf numFmtId="0" fontId="38" fillId="0" borderId="36" xfId="69" applyNumberFormat="1" applyFont="1" applyBorder="1" applyAlignment="1">
      <alignment horizontal="center" vertical="center"/>
      <protection/>
    </xf>
    <xf numFmtId="9" fontId="74" fillId="0" borderId="10" xfId="67" applyFont="1" applyBorder="1" applyAlignment="1">
      <alignment horizontal="center" vertical="center"/>
    </xf>
    <xf numFmtId="49" fontId="74" fillId="0" borderId="36" xfId="60" applyNumberFormat="1" applyFont="1" applyBorder="1" applyAlignment="1">
      <alignment horizontal="center" vertical="center"/>
      <protection/>
    </xf>
    <xf numFmtId="1" fontId="71" fillId="0" borderId="10" xfId="67" applyNumberFormat="1" applyFont="1" applyBorder="1" applyAlignment="1">
      <alignment horizontal="center" vertical="center"/>
    </xf>
    <xf numFmtId="9" fontId="71" fillId="0" borderId="10" xfId="67" applyFont="1" applyBorder="1" applyAlignment="1">
      <alignment horizontal="center" vertical="center"/>
    </xf>
    <xf numFmtId="9" fontId="38" fillId="33" borderId="10" xfId="67" applyFont="1" applyFill="1" applyBorder="1" applyAlignment="1">
      <alignment horizontal="center" vertical="center"/>
    </xf>
    <xf numFmtId="49" fontId="38" fillId="33" borderId="20" xfId="60" applyNumberFormat="1" applyFont="1" applyFill="1" applyBorder="1" applyAlignment="1">
      <alignment horizontal="center" vertical="center"/>
      <protection/>
    </xf>
    <xf numFmtId="9" fontId="58" fillId="33" borderId="10" xfId="67" applyFont="1" applyFill="1" applyBorder="1" applyAlignment="1">
      <alignment horizontal="center" vertical="center"/>
    </xf>
    <xf numFmtId="49" fontId="58" fillId="33" borderId="20" xfId="60" applyNumberFormat="1" applyFont="1" applyFill="1" applyBorder="1" applyAlignment="1">
      <alignment horizontal="center" vertical="center"/>
      <protection/>
    </xf>
    <xf numFmtId="49" fontId="74" fillId="0" borderId="20" xfId="60" applyNumberFormat="1" applyFont="1" applyBorder="1" applyAlignment="1">
      <alignment horizontal="center" vertical="center"/>
      <protection/>
    </xf>
    <xf numFmtId="9" fontId="83" fillId="32" borderId="10" xfId="67" applyFont="1" applyFill="1" applyBorder="1" applyAlignment="1">
      <alignment horizontal="center" vertical="center"/>
    </xf>
    <xf numFmtId="49" fontId="83" fillId="32" borderId="20" xfId="60" applyNumberFormat="1" applyFont="1" applyFill="1" applyBorder="1" applyAlignment="1">
      <alignment horizontal="center" vertical="center"/>
      <protection/>
    </xf>
    <xf numFmtId="0" fontId="83" fillId="32" borderId="10" xfId="60" applyFont="1" applyFill="1" applyBorder="1" applyAlignment="1">
      <alignment horizontal="left" vertical="center" wrapText="1"/>
      <protection/>
    </xf>
    <xf numFmtId="1" fontId="85" fillId="32" borderId="10" xfId="60" applyNumberFormat="1" applyFont="1" applyFill="1" applyBorder="1" applyAlignment="1">
      <alignment horizontal="right" vertical="center"/>
      <protection/>
    </xf>
    <xf numFmtId="1" fontId="83" fillId="32" borderId="10" xfId="60" applyNumberFormat="1" applyFont="1" applyFill="1" applyBorder="1" applyAlignment="1" applyProtection="1">
      <alignment horizontal="right" vertical="center"/>
      <protection locked="0"/>
    </xf>
    <xf numFmtId="1" fontId="81" fillId="32" borderId="10" xfId="60" applyNumberFormat="1" applyFont="1" applyFill="1" applyBorder="1" applyAlignment="1" applyProtection="1">
      <alignment horizontal="right" vertical="center"/>
      <protection locked="0"/>
    </xf>
    <xf numFmtId="1" fontId="38" fillId="0" borderId="10" xfId="67" applyNumberFormat="1" applyFont="1" applyBorder="1" applyAlignment="1">
      <alignment horizontal="center" vertical="center"/>
    </xf>
    <xf numFmtId="2" fontId="71" fillId="0" borderId="10" xfId="67" applyNumberFormat="1" applyFont="1" applyBorder="1" applyAlignment="1">
      <alignment horizontal="center" vertical="center"/>
    </xf>
    <xf numFmtId="1" fontId="78" fillId="0" borderId="10" xfId="60" applyNumberFormat="1" applyFont="1" applyFill="1" applyBorder="1" applyAlignment="1" applyProtection="1">
      <alignment horizontal="right" vertical="center"/>
      <protection locked="0"/>
    </xf>
    <xf numFmtId="0" fontId="13" fillId="0" borderId="10" xfId="54" applyFont="1" applyBorder="1" applyAlignment="1">
      <alignment horizontal="center" vertical="center"/>
      <protection/>
    </xf>
    <xf numFmtId="1" fontId="74" fillId="0" borderId="0" xfId="60" applyNumberFormat="1" applyFont="1">
      <alignment/>
      <protection/>
    </xf>
    <xf numFmtId="49" fontId="78" fillId="0" borderId="10" xfId="60" applyNumberFormat="1" applyFont="1" applyBorder="1" applyAlignment="1">
      <alignment horizontal="center" vertical="center"/>
      <protection/>
    </xf>
    <xf numFmtId="1" fontId="38" fillId="0" borderId="10" xfId="60" applyNumberFormat="1" applyFont="1" applyBorder="1" applyAlignment="1">
      <alignment horizontal="right" vertical="center"/>
      <protection/>
    </xf>
    <xf numFmtId="49" fontId="78" fillId="0" borderId="0" xfId="60" applyNumberFormat="1" applyFont="1" applyBorder="1" applyAlignment="1">
      <alignment horizontal="center" vertical="center"/>
      <protection/>
    </xf>
    <xf numFmtId="0" fontId="38" fillId="0" borderId="0" xfId="60" applyFont="1" applyBorder="1" applyAlignment="1">
      <alignment horizontal="center" vertical="center" wrapText="1"/>
      <protection/>
    </xf>
    <xf numFmtId="3" fontId="38" fillId="0" borderId="0" xfId="60" applyNumberFormat="1" applyFont="1" applyBorder="1" applyAlignment="1">
      <alignment horizontal="right" vertical="center"/>
      <protection/>
    </xf>
    <xf numFmtId="3" fontId="38" fillId="0" borderId="0" xfId="60" applyNumberFormat="1" applyFont="1" applyFill="1" applyBorder="1" applyAlignment="1">
      <alignment horizontal="right" vertical="center"/>
      <protection/>
    </xf>
    <xf numFmtId="3" fontId="38" fillId="35" borderId="0" xfId="60" applyNumberFormat="1" applyFont="1" applyFill="1" applyBorder="1" applyAlignment="1">
      <alignment horizontal="right" vertical="center" wrapText="1"/>
      <protection/>
    </xf>
    <xf numFmtId="0" fontId="74" fillId="0" borderId="0" xfId="60" applyFont="1" applyAlignment="1">
      <alignment horizontal="left" vertical="top" wrapText="1"/>
      <protection/>
    </xf>
    <xf numFmtId="3" fontId="74" fillId="0" borderId="0" xfId="60" applyNumberFormat="1" applyFont="1">
      <alignment/>
      <protection/>
    </xf>
    <xf numFmtId="1" fontId="6" fillId="0" borderId="10" xfId="57" applyNumberFormat="1" applyFont="1" applyBorder="1" applyAlignment="1">
      <alignment horizontal="center" vertical="center"/>
      <protection/>
    </xf>
    <xf numFmtId="49" fontId="74" fillId="0" borderId="17" xfId="60" applyNumberFormat="1" applyFont="1" applyBorder="1" applyAlignment="1">
      <alignment horizontal="center" vertical="center"/>
      <protection/>
    </xf>
    <xf numFmtId="49" fontId="74" fillId="0" borderId="0" xfId="60" applyNumberFormat="1" applyFont="1" applyBorder="1" applyAlignment="1">
      <alignment horizontal="left" vertical="center" wrapText="1"/>
      <protection/>
    </xf>
    <xf numFmtId="49" fontId="35" fillId="33" borderId="18" xfId="60" applyNumberFormat="1" applyFont="1" applyFill="1" applyBorder="1" applyAlignment="1">
      <alignment horizontal="center" vertical="center"/>
      <protection/>
    </xf>
    <xf numFmtId="0" fontId="38" fillId="33" borderId="18" xfId="60" applyFont="1" applyFill="1" applyBorder="1" applyAlignment="1">
      <alignment horizontal="center" vertical="center" wrapText="1"/>
      <protection/>
    </xf>
    <xf numFmtId="0" fontId="38" fillId="33" borderId="18" xfId="61" applyFont="1" applyFill="1" applyBorder="1" applyAlignment="1">
      <alignment horizontal="left" vertical="center" wrapText="1"/>
      <protection/>
    </xf>
    <xf numFmtId="0" fontId="38" fillId="33" borderId="55" xfId="61" applyFont="1" applyFill="1" applyBorder="1" applyAlignment="1">
      <alignment horizontal="left" vertical="center" wrapText="1"/>
      <protection/>
    </xf>
    <xf numFmtId="3" fontId="54" fillId="33" borderId="18" xfId="61" applyNumberFormat="1" applyFont="1" applyFill="1" applyBorder="1" applyAlignment="1">
      <alignment horizontal="right" vertical="center" wrapText="1"/>
      <protection/>
    </xf>
    <xf numFmtId="3" fontId="35" fillId="33" borderId="16" xfId="61" applyNumberFormat="1" applyFont="1" applyFill="1" applyBorder="1" applyAlignment="1">
      <alignment horizontal="right" vertical="center"/>
      <protection/>
    </xf>
    <xf numFmtId="3" fontId="35" fillId="33" borderId="18" xfId="61" applyNumberFormat="1" applyFont="1" applyFill="1" applyBorder="1" applyAlignment="1">
      <alignment horizontal="right" vertical="center"/>
      <protection/>
    </xf>
    <xf numFmtId="0" fontId="39" fillId="0" borderId="17" xfId="61" applyFont="1" applyFill="1" applyBorder="1" applyAlignment="1">
      <alignment horizontal="right" vertical="center" wrapText="1"/>
      <protection/>
    </xf>
    <xf numFmtId="49" fontId="13" fillId="0" borderId="17" xfId="60" applyNumberFormat="1" applyFont="1" applyBorder="1" applyAlignment="1">
      <alignment horizontal="center" vertical="center"/>
      <protection/>
    </xf>
    <xf numFmtId="49" fontId="13" fillId="0" borderId="21" xfId="54" applyNumberFormat="1" applyFont="1" applyBorder="1" applyAlignment="1">
      <alignment horizontal="center" vertical="center"/>
      <protection/>
    </xf>
    <xf numFmtId="49" fontId="38" fillId="0" borderId="17" xfId="60" applyNumberFormat="1" applyFont="1" applyBorder="1" applyAlignment="1">
      <alignment horizontal="center" vertical="center"/>
      <protection/>
    </xf>
    <xf numFmtId="49" fontId="38" fillId="0" borderId="0" xfId="60" applyNumberFormat="1" applyFont="1" applyBorder="1" applyAlignment="1">
      <alignment horizontal="left" vertical="center" wrapText="1"/>
      <protection/>
    </xf>
    <xf numFmtId="1" fontId="80" fillId="0" borderId="10" xfId="60" applyNumberFormat="1" applyFont="1" applyBorder="1" applyAlignment="1">
      <alignment horizontal="center" vertical="center"/>
      <protection/>
    </xf>
    <xf numFmtId="3" fontId="38" fillId="0" borderId="0" xfId="60" applyNumberFormat="1" applyFont="1" applyFill="1">
      <alignment/>
      <protection/>
    </xf>
    <xf numFmtId="0" fontId="74" fillId="0" borderId="0" xfId="60" applyFont="1" applyBorder="1" applyAlignment="1">
      <alignment horizontal="left" vertical="center" wrapText="1"/>
      <protection/>
    </xf>
    <xf numFmtId="0" fontId="38" fillId="0" borderId="0" xfId="60" applyFont="1" applyBorder="1" applyAlignment="1">
      <alignment horizontal="left" vertical="center" wrapText="1"/>
      <protection/>
    </xf>
    <xf numFmtId="49" fontId="71" fillId="0" borderId="10" xfId="0" applyNumberFormat="1" applyFont="1" applyBorder="1" applyAlignment="1">
      <alignment horizontal="center" vertical="center" wrapText="1"/>
    </xf>
    <xf numFmtId="2" fontId="86" fillId="0" borderId="10" xfId="56" applyNumberFormat="1" applyFont="1" applyBorder="1" applyAlignment="1">
      <alignment vertical="center" wrapText="1"/>
      <protection/>
    </xf>
    <xf numFmtId="0" fontId="38" fillId="34" borderId="26" xfId="60" applyFont="1" applyFill="1" applyBorder="1" applyAlignment="1">
      <alignment horizontal="center" vertical="center" wrapText="1"/>
      <protection/>
    </xf>
    <xf numFmtId="0" fontId="38" fillId="34" borderId="26" xfId="60" applyFont="1" applyFill="1" applyBorder="1" applyAlignment="1">
      <alignment horizontal="right" vertical="center" wrapText="1"/>
      <protection/>
    </xf>
    <xf numFmtId="49" fontId="74" fillId="34" borderId="24" xfId="60" applyNumberFormat="1" applyFont="1" applyFill="1" applyBorder="1" applyAlignment="1">
      <alignment horizontal="center" vertical="center"/>
      <protection/>
    </xf>
    <xf numFmtId="49" fontId="58" fillId="33" borderId="52" xfId="60" applyNumberFormat="1" applyFont="1" applyFill="1" applyBorder="1" applyAlignment="1">
      <alignment horizontal="center" vertical="center"/>
      <protection/>
    </xf>
    <xf numFmtId="49" fontId="74" fillId="34" borderId="26" xfId="60" applyNumberFormat="1" applyFont="1" applyFill="1" applyBorder="1" applyAlignment="1">
      <alignment horizontal="center" vertical="center"/>
      <protection/>
    </xf>
    <xf numFmtId="0" fontId="38" fillId="0" borderId="12" xfId="61" applyFont="1" applyBorder="1" applyAlignment="1">
      <alignment horizontal="center" vertical="center" wrapText="1"/>
      <protection/>
    </xf>
    <xf numFmtId="0" fontId="38" fillId="0" borderId="13" xfId="61" applyFont="1" applyBorder="1" applyAlignment="1">
      <alignment horizontal="center" vertical="center" wrapText="1"/>
      <protection/>
    </xf>
    <xf numFmtId="0" fontId="38" fillId="0" borderId="34" xfId="61" applyFont="1" applyBorder="1" applyAlignment="1">
      <alignment horizontal="center" vertical="center" wrapText="1"/>
      <protection/>
    </xf>
    <xf numFmtId="0" fontId="38" fillId="0" borderId="0" xfId="61" applyFont="1" applyBorder="1" applyAlignment="1">
      <alignment horizontal="centerContinuous" vertical="center" wrapText="1"/>
      <protection/>
    </xf>
    <xf numFmtId="0" fontId="75" fillId="0" borderId="13" xfId="61" applyFont="1" applyBorder="1" applyAlignment="1">
      <alignment horizontal="center" vertical="center" wrapText="1"/>
      <protection/>
    </xf>
    <xf numFmtId="0" fontId="75" fillId="0" borderId="0" xfId="61" applyFont="1" applyBorder="1" applyAlignment="1">
      <alignment horizontal="center" vertical="center" wrapText="1"/>
      <protection/>
    </xf>
    <xf numFmtId="0" fontId="75" fillId="0" borderId="37" xfId="61" applyFont="1" applyBorder="1" applyAlignment="1">
      <alignment horizontal="center" vertical="center" wrapText="1"/>
      <protection/>
    </xf>
    <xf numFmtId="0" fontId="75" fillId="0" borderId="14" xfId="61" applyFont="1" applyBorder="1" applyAlignment="1">
      <alignment horizontal="center" vertical="center" wrapText="1"/>
      <protection/>
    </xf>
    <xf numFmtId="3" fontId="38" fillId="33" borderId="26" xfId="61" applyNumberFormat="1" applyFont="1" applyFill="1" applyBorder="1" applyAlignment="1">
      <alignment horizontal="right" vertical="center"/>
      <protection/>
    </xf>
    <xf numFmtId="3" fontId="38" fillId="33" borderId="28" xfId="61" applyNumberFormat="1" applyFont="1" applyFill="1" applyBorder="1" applyAlignment="1">
      <alignment horizontal="right"/>
      <protection/>
    </xf>
    <xf numFmtId="49" fontId="71" fillId="34" borderId="35" xfId="54" applyNumberFormat="1" applyFont="1" applyFill="1" applyBorder="1" applyAlignment="1">
      <alignment horizontal="center" vertical="center"/>
      <protection/>
    </xf>
    <xf numFmtId="0" fontId="71" fillId="34" borderId="10" xfId="0" applyNumberFormat="1" applyFont="1" applyFill="1" applyBorder="1" applyAlignment="1" applyProtection="1">
      <alignment vertical="center" wrapText="1"/>
      <protection/>
    </xf>
    <xf numFmtId="0" fontId="74" fillId="34" borderId="10" xfId="61" applyFont="1" applyFill="1" applyBorder="1" applyAlignment="1">
      <alignment horizontal="left" vertical="center" wrapText="1"/>
      <protection/>
    </xf>
    <xf numFmtId="0" fontId="74" fillId="0" borderId="10" xfId="61" applyFont="1" applyBorder="1" applyAlignment="1">
      <alignment horizontal="right" vertical="center" wrapText="1"/>
      <protection/>
    </xf>
    <xf numFmtId="49" fontId="58" fillId="34" borderId="27" xfId="60" applyNumberFormat="1" applyFont="1" applyFill="1" applyBorder="1" applyAlignment="1">
      <alignment horizontal="center" vertical="center"/>
      <protection/>
    </xf>
    <xf numFmtId="49" fontId="58" fillId="34" borderId="28" xfId="60" applyNumberFormat="1" applyFont="1" applyFill="1" applyBorder="1" applyAlignment="1">
      <alignment horizontal="center" vertical="center"/>
      <protection/>
    </xf>
    <xf numFmtId="49" fontId="58" fillId="34" borderId="28" xfId="60" applyNumberFormat="1" applyFont="1" applyFill="1" applyBorder="1" applyAlignment="1">
      <alignment horizontal="left" vertical="center" wrapText="1"/>
      <protection/>
    </xf>
    <xf numFmtId="49" fontId="58" fillId="34" borderId="19" xfId="60" applyNumberFormat="1" applyFont="1" applyFill="1" applyBorder="1" applyAlignment="1">
      <alignment horizontal="left" vertical="center" wrapText="1"/>
      <protection/>
    </xf>
    <xf numFmtId="0" fontId="71" fillId="34" borderId="10" xfId="54" applyFont="1" applyFill="1" applyBorder="1" applyAlignment="1">
      <alignment horizontal="center" vertical="center"/>
      <protection/>
    </xf>
    <xf numFmtId="0" fontId="71" fillId="34" borderId="10" xfId="60" applyFont="1" applyFill="1" applyBorder="1" applyAlignment="1">
      <alignment horizontal="justify" vertical="center" wrapText="1"/>
      <protection/>
    </xf>
    <xf numFmtId="0" fontId="74" fillId="34" borderId="10" xfId="61" applyFont="1" applyFill="1" applyBorder="1" applyAlignment="1">
      <alignment vertical="center" wrapText="1"/>
      <protection/>
    </xf>
    <xf numFmtId="0" fontId="86" fillId="33" borderId="34" xfId="61" applyFont="1" applyFill="1" applyBorder="1">
      <alignment/>
      <protection/>
    </xf>
    <xf numFmtId="0" fontId="86" fillId="0" borderId="0" xfId="61" applyFont="1" applyFill="1">
      <alignment/>
      <protection/>
    </xf>
    <xf numFmtId="49" fontId="86" fillId="0" borderId="0" xfId="61" applyNumberFormat="1" applyFont="1" applyFill="1" applyBorder="1" applyAlignment="1" applyProtection="1">
      <alignment horizontal="center"/>
      <protection locked="0"/>
    </xf>
    <xf numFmtId="0" fontId="38" fillId="0" borderId="0" xfId="61" applyFont="1" applyFill="1" applyBorder="1" applyAlignment="1" applyProtection="1">
      <alignment horizontal="left" vertical="top" wrapText="1"/>
      <protection locked="0"/>
    </xf>
    <xf numFmtId="3" fontId="88" fillId="0" borderId="0" xfId="61" applyNumberFormat="1" applyFont="1" applyFill="1" applyBorder="1" applyProtection="1">
      <alignment/>
      <protection locked="0"/>
    </xf>
    <xf numFmtId="49" fontId="74" fillId="0" borderId="0" xfId="61" applyNumberFormat="1" applyFont="1" applyFill="1" applyAlignment="1" applyProtection="1">
      <alignment horizontal="center"/>
      <protection locked="0"/>
    </xf>
    <xf numFmtId="0" fontId="74" fillId="0" borderId="0" xfId="61" applyFont="1" applyAlignment="1" applyProtection="1">
      <alignment horizontal="left" wrapText="1"/>
      <protection locked="0"/>
    </xf>
    <xf numFmtId="0" fontId="74" fillId="0" borderId="0" xfId="61" applyFont="1" applyAlignment="1" applyProtection="1">
      <alignment horizontal="left" vertical="top" wrapText="1"/>
      <protection locked="0"/>
    </xf>
    <xf numFmtId="196" fontId="74" fillId="0" borderId="0" xfId="61" applyNumberFormat="1" applyFont="1" applyFill="1" applyProtection="1">
      <alignment/>
      <protection locked="0"/>
    </xf>
    <xf numFmtId="0" fontId="82" fillId="0" borderId="56" xfId="61" applyFont="1" applyBorder="1" applyAlignment="1">
      <alignment horizontal="center" vertical="center" wrapText="1"/>
      <protection/>
    </xf>
    <xf numFmtId="0" fontId="82" fillId="0" borderId="28" xfId="61" applyFont="1" applyBorder="1" applyAlignment="1">
      <alignment horizontal="center" vertical="center" wrapText="1"/>
      <protection/>
    </xf>
    <xf numFmtId="0" fontId="89" fillId="0" borderId="0" xfId="61" applyFont="1">
      <alignment/>
      <protection/>
    </xf>
    <xf numFmtId="49" fontId="57" fillId="0" borderId="10" xfId="60" applyNumberFormat="1" applyFont="1" applyBorder="1" applyAlignment="1">
      <alignment horizontal="left" vertical="center" wrapText="1"/>
      <protection/>
    </xf>
    <xf numFmtId="0" fontId="90" fillId="0" borderId="18" xfId="61" applyFont="1" applyBorder="1" applyAlignment="1">
      <alignment horizontal="center" vertical="center" wrapText="1"/>
      <protection/>
    </xf>
    <xf numFmtId="3" fontId="57" fillId="0" borderId="18" xfId="61" applyNumberFormat="1" applyFont="1" applyFill="1" applyBorder="1" applyAlignment="1">
      <alignment horizontal="right" vertical="center"/>
      <protection/>
    </xf>
    <xf numFmtId="0" fontId="89" fillId="0" borderId="0" xfId="61" applyFont="1" applyFill="1">
      <alignment/>
      <protection/>
    </xf>
    <xf numFmtId="0" fontId="57" fillId="34" borderId="10" xfId="61" applyFont="1" applyFill="1" applyBorder="1" applyAlignment="1">
      <alignment horizontal="left" vertical="center" wrapText="1"/>
      <protection/>
    </xf>
    <xf numFmtId="49" fontId="39" fillId="34" borderId="18" xfId="60" applyNumberFormat="1" applyFont="1" applyFill="1" applyBorder="1" applyAlignment="1">
      <alignment horizontal="center" vertical="center"/>
      <protection/>
    </xf>
    <xf numFmtId="0" fontId="39" fillId="34" borderId="18" xfId="61" applyFont="1" applyFill="1" applyBorder="1" applyAlignment="1">
      <alignment horizontal="left" vertical="center" wrapText="1"/>
      <protection/>
    </xf>
    <xf numFmtId="0" fontId="53" fillId="0" borderId="0" xfId="61" applyFont="1" applyFill="1" applyBorder="1">
      <alignment/>
      <protection/>
    </xf>
    <xf numFmtId="0" fontId="43" fillId="0" borderId="10" xfId="60" applyFont="1" applyFill="1" applyBorder="1" applyAlignment="1">
      <alignment horizontal="justify" vertical="top" wrapText="1"/>
      <protection/>
    </xf>
    <xf numFmtId="2" fontId="30" fillId="0" borderId="10" xfId="56" applyNumberFormat="1" applyFont="1" applyBorder="1" applyAlignment="1">
      <alignment vertical="center" wrapText="1"/>
      <protection/>
    </xf>
    <xf numFmtId="0" fontId="30" fillId="0" borderId="0" xfId="61" applyFont="1" applyFill="1" applyAlignment="1">
      <alignment wrapText="1"/>
      <protection/>
    </xf>
    <xf numFmtId="0" fontId="57" fillId="34" borderId="18" xfId="61" applyFont="1" applyFill="1" applyBorder="1" applyAlignment="1">
      <alignment horizontal="left" vertical="center" wrapText="1"/>
      <protection/>
    </xf>
    <xf numFmtId="0" fontId="91" fillId="0" borderId="0" xfId="61" applyFont="1">
      <alignment/>
      <protection/>
    </xf>
    <xf numFmtId="0" fontId="92" fillId="0" borderId="10" xfId="61" applyFont="1" applyFill="1" applyBorder="1" applyAlignment="1">
      <alignment horizontal="left" vertical="center" wrapText="1"/>
      <protection/>
    </xf>
    <xf numFmtId="0" fontId="39" fillId="34" borderId="10" xfId="61" applyFont="1" applyFill="1" applyBorder="1" applyAlignment="1">
      <alignment horizontal="left" vertical="center" wrapText="1"/>
      <protection/>
    </xf>
    <xf numFmtId="0" fontId="9" fillId="0" borderId="17" xfId="61" applyFont="1" applyFill="1" applyBorder="1" applyAlignment="1">
      <alignment horizontal="left" vertical="center" wrapText="1"/>
      <protection/>
    </xf>
    <xf numFmtId="0" fontId="74" fillId="0" borderId="0" xfId="60" applyFont="1" applyAlignment="1">
      <alignment vertical="top" wrapText="1"/>
      <protection/>
    </xf>
    <xf numFmtId="0" fontId="39" fillId="0" borderId="10" xfId="61" applyFont="1" applyFill="1" applyBorder="1" applyAlignment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9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1" fillId="0" borderId="20" xfId="0" applyNumberFormat="1" applyFont="1" applyFill="1" applyBorder="1" applyAlignment="1" applyProtection="1">
      <alignment horizontal="center" vertical="top"/>
      <protection/>
    </xf>
    <xf numFmtId="0" fontId="1" fillId="0" borderId="35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196" fontId="9" fillId="0" borderId="10" xfId="0" applyNumberFormat="1" applyFont="1" applyFill="1" applyBorder="1" applyAlignment="1" applyProtection="1">
      <alignment vertical="top"/>
      <protection/>
    </xf>
    <xf numFmtId="196" fontId="0" fillId="0" borderId="10" xfId="0" applyNumberFormat="1" applyFont="1" applyFill="1" applyBorder="1" applyAlignment="1" applyProtection="1">
      <alignment vertical="top"/>
      <protection/>
    </xf>
    <xf numFmtId="196" fontId="0" fillId="0" borderId="17" xfId="0" applyNumberFormat="1" applyFont="1" applyFill="1" applyBorder="1" applyAlignment="1" applyProtection="1">
      <alignment vertical="top"/>
      <protection/>
    </xf>
    <xf numFmtId="196" fontId="0" fillId="0" borderId="18" xfId="0" applyNumberFormat="1" applyFont="1" applyFill="1" applyBorder="1" applyAlignment="1" applyProtection="1">
      <alignment vertical="top"/>
      <protection/>
    </xf>
    <xf numFmtId="196" fontId="6" fillId="0" borderId="1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196" fontId="8" fillId="0" borderId="10" xfId="0" applyNumberFormat="1" applyFont="1" applyFill="1" applyBorder="1" applyAlignment="1" applyProtection="1">
      <alignment vertical="top"/>
      <protection/>
    </xf>
    <xf numFmtId="49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7" xfId="0" applyNumberFormat="1" applyFont="1" applyFill="1" applyBorder="1" applyAlignment="1" applyProtection="1">
      <alignment horizontal="center" vertical="top"/>
      <protection/>
    </xf>
    <xf numFmtId="0" fontId="9" fillId="0" borderId="18" xfId="0" applyNumberFormat="1" applyFont="1" applyFill="1" applyBorder="1" applyAlignment="1" applyProtection="1">
      <alignment horizontal="center" vertical="top"/>
      <protection/>
    </xf>
    <xf numFmtId="49" fontId="93" fillId="0" borderId="20" xfId="54" applyNumberFormat="1" applyFont="1" applyBorder="1" applyAlignment="1">
      <alignment horizontal="center" vertical="center"/>
      <protection/>
    </xf>
    <xf numFmtId="0" fontId="94" fillId="0" borderId="51" xfId="61" applyFont="1" applyFill="1" applyBorder="1" applyAlignment="1">
      <alignment horizontal="left" vertical="center" wrapText="1"/>
      <protection/>
    </xf>
    <xf numFmtId="49" fontId="74" fillId="0" borderId="0" xfId="60" applyNumberFormat="1" applyFont="1" applyBorder="1" applyAlignment="1">
      <alignment horizontal="center" vertical="center"/>
      <protection/>
    </xf>
    <xf numFmtId="49" fontId="74" fillId="0" borderId="19" xfId="60" applyNumberFormat="1" applyFont="1" applyBorder="1" applyAlignment="1">
      <alignment horizontal="center" vertical="center"/>
      <protection/>
    </xf>
    <xf numFmtId="196" fontId="39" fillId="0" borderId="18" xfId="61" applyNumberFormat="1" applyFont="1" applyFill="1" applyBorder="1" applyAlignment="1">
      <alignment horizontal="right" vertical="center" wrapText="1"/>
      <protection/>
    </xf>
    <xf numFmtId="196" fontId="35" fillId="0" borderId="18" xfId="61" applyNumberFormat="1" applyFont="1" applyBorder="1" applyAlignment="1">
      <alignment horizontal="center" vertical="center" wrapText="1"/>
      <protection/>
    </xf>
    <xf numFmtId="204" fontId="39" fillId="0" borderId="18" xfId="61" applyNumberFormat="1" applyFont="1" applyFill="1" applyBorder="1" applyAlignment="1">
      <alignment horizontal="right" vertical="center"/>
      <protection/>
    </xf>
    <xf numFmtId="0" fontId="71" fillId="34" borderId="10" xfId="0" applyNumberFormat="1" applyFont="1" applyFill="1" applyBorder="1" applyAlignment="1" applyProtection="1">
      <alignment horizontal="center" vertical="center" wrapText="1"/>
      <protection/>
    </xf>
    <xf numFmtId="0" fontId="74" fillId="34" borderId="10" xfId="61" applyFont="1" applyFill="1" applyBorder="1" applyAlignment="1">
      <alignment horizontal="center" vertical="center" wrapText="1"/>
      <protection/>
    </xf>
    <xf numFmtId="0" fontId="57" fillId="0" borderId="18" xfId="61" applyFont="1" applyFill="1" applyBorder="1" applyAlignment="1">
      <alignment horizontal="right" vertical="center" wrapText="1"/>
      <protection/>
    </xf>
    <xf numFmtId="0" fontId="57" fillId="0" borderId="17" xfId="61" applyFont="1" applyBorder="1" applyAlignment="1">
      <alignment horizontal="right" vertical="center" wrapText="1"/>
      <protection/>
    </xf>
    <xf numFmtId="0" fontId="57" fillId="0" borderId="10" xfId="61" applyFont="1" applyBorder="1" applyAlignment="1">
      <alignment horizontal="right" vertical="center" wrapText="1"/>
      <protection/>
    </xf>
    <xf numFmtId="1" fontId="74" fillId="34" borderId="0" xfId="60" applyNumberFormat="1" applyFont="1" applyFill="1">
      <alignment/>
      <protection/>
    </xf>
    <xf numFmtId="49" fontId="72" fillId="34" borderId="10" xfId="54" applyNumberFormat="1" applyFont="1" applyFill="1" applyBorder="1" applyAlignment="1">
      <alignment horizontal="center" vertical="center"/>
      <protection/>
    </xf>
    <xf numFmtId="0" fontId="82" fillId="34" borderId="10" xfId="60" applyFont="1" applyFill="1" applyBorder="1" applyAlignment="1">
      <alignment vertical="center" wrapText="1"/>
      <protection/>
    </xf>
    <xf numFmtId="1" fontId="81" fillId="34" borderId="10" xfId="60" applyNumberFormat="1" applyFont="1" applyFill="1" applyBorder="1" applyAlignment="1">
      <alignment horizontal="right" vertical="center"/>
      <protection/>
    </xf>
    <xf numFmtId="1" fontId="83" fillId="34" borderId="10" xfId="60" applyNumberFormat="1" applyFont="1" applyFill="1" applyBorder="1" applyAlignment="1">
      <alignment horizontal="right" vertical="center"/>
      <protection/>
    </xf>
    <xf numFmtId="1" fontId="13" fillId="34" borderId="10" xfId="60" applyNumberFormat="1" applyFont="1" applyFill="1" applyBorder="1" applyAlignment="1">
      <alignment horizontal="right" vertical="center" wrapText="1"/>
      <protection/>
    </xf>
    <xf numFmtId="1" fontId="71" fillId="34" borderId="10" xfId="60" applyNumberFormat="1" applyFont="1" applyFill="1" applyBorder="1" applyAlignment="1">
      <alignment horizontal="right" vertical="center" wrapText="1"/>
      <protection/>
    </xf>
    <xf numFmtId="1" fontId="74" fillId="34" borderId="10" xfId="60" applyNumberFormat="1" applyFont="1" applyFill="1" applyBorder="1" applyAlignment="1">
      <alignment horizontal="right" vertical="center"/>
      <protection/>
    </xf>
    <xf numFmtId="1" fontId="38" fillId="34" borderId="10" xfId="60" applyNumberFormat="1" applyFont="1" applyFill="1" applyBorder="1" applyAlignment="1">
      <alignment horizontal="right" vertical="center" wrapText="1"/>
      <protection/>
    </xf>
    <xf numFmtId="0" fontId="74" fillId="34" borderId="0" xfId="60" applyFont="1" applyFill="1">
      <alignment/>
      <protection/>
    </xf>
    <xf numFmtId="0" fontId="72" fillId="34" borderId="10" xfId="60" applyFont="1" applyFill="1" applyBorder="1" applyAlignment="1">
      <alignment vertical="center" wrapText="1"/>
      <protection/>
    </xf>
    <xf numFmtId="1" fontId="74" fillId="34" borderId="10" xfId="60" applyNumberFormat="1" applyFont="1" applyFill="1" applyBorder="1" applyAlignment="1">
      <alignment horizontal="right" vertical="center" wrapText="1"/>
      <protection/>
    </xf>
    <xf numFmtId="1" fontId="58" fillId="34" borderId="10" xfId="60" applyNumberFormat="1" applyFont="1" applyFill="1" applyBorder="1" applyAlignment="1">
      <alignment horizontal="right" vertical="center"/>
      <protection/>
    </xf>
    <xf numFmtId="0" fontId="71" fillId="34" borderId="10" xfId="60" applyFont="1" applyFill="1" applyBorder="1" applyAlignment="1">
      <alignment horizontal="justify" vertical="top" wrapText="1"/>
      <protection/>
    </xf>
    <xf numFmtId="1" fontId="77" fillId="34" borderId="10" xfId="60" applyNumberFormat="1" applyFont="1" applyFill="1" applyBorder="1" applyAlignment="1">
      <alignment horizontal="right" vertical="center" wrapText="1"/>
      <protection/>
    </xf>
    <xf numFmtId="49" fontId="13" fillId="34" borderId="10" xfId="54" applyNumberFormat="1" applyFont="1" applyFill="1" applyBorder="1" applyAlignment="1">
      <alignment horizontal="center" vertical="center"/>
      <protection/>
    </xf>
    <xf numFmtId="0" fontId="13" fillId="34" borderId="10" xfId="60" applyFont="1" applyFill="1" applyBorder="1" applyAlignment="1">
      <alignment vertical="center" wrapText="1"/>
      <protection/>
    </xf>
    <xf numFmtId="0" fontId="71" fillId="34" borderId="10" xfId="0" applyNumberFormat="1" applyFont="1" applyFill="1" applyBorder="1" applyAlignment="1" applyProtection="1">
      <alignment vertical="top" wrapText="1"/>
      <protection/>
    </xf>
    <xf numFmtId="1" fontId="38" fillId="34" borderId="10" xfId="60" applyNumberFormat="1" applyFont="1" applyFill="1" applyBorder="1" applyAlignment="1">
      <alignment horizontal="right" vertical="center"/>
      <protection/>
    </xf>
    <xf numFmtId="49" fontId="13" fillId="34" borderId="36" xfId="54" applyNumberFormat="1" applyFont="1" applyFill="1" applyBorder="1" applyAlignment="1">
      <alignment horizontal="center" vertical="center"/>
      <protection/>
    </xf>
    <xf numFmtId="49" fontId="13" fillId="34" borderId="35" xfId="54" applyNumberFormat="1" applyFont="1" applyFill="1" applyBorder="1" applyAlignment="1">
      <alignment horizontal="center" vertical="center"/>
      <protection/>
    </xf>
    <xf numFmtId="0" fontId="38" fillId="34" borderId="10" xfId="69" applyNumberFormat="1" applyFont="1" applyFill="1" applyBorder="1" applyAlignment="1">
      <alignment horizontal="center" vertical="center"/>
      <protection/>
    </xf>
    <xf numFmtId="0" fontId="13" fillId="34" borderId="10" xfId="0" applyNumberFormat="1" applyFont="1" applyFill="1" applyBorder="1" applyAlignment="1" applyProtection="1">
      <alignment vertical="center" wrapText="1"/>
      <protection/>
    </xf>
    <xf numFmtId="1" fontId="80" fillId="34" borderId="10" xfId="60" applyNumberFormat="1" applyFont="1" applyFill="1" applyBorder="1" applyAlignment="1">
      <alignment horizontal="right" vertical="center" wrapText="1"/>
      <protection/>
    </xf>
    <xf numFmtId="49" fontId="71" fillId="34" borderId="36" xfId="54" applyNumberFormat="1" applyFont="1" applyFill="1" applyBorder="1" applyAlignment="1">
      <alignment horizontal="center" vertical="center"/>
      <protection/>
    </xf>
    <xf numFmtId="0" fontId="38" fillId="34" borderId="49" xfId="69" applyNumberFormat="1" applyFont="1" applyFill="1" applyBorder="1" applyAlignment="1">
      <alignment horizontal="center" vertical="center"/>
      <protection/>
    </xf>
    <xf numFmtId="49" fontId="38" fillId="34" borderId="35" xfId="60" applyNumberFormat="1" applyFont="1" applyFill="1" applyBorder="1" applyAlignment="1">
      <alignment horizontal="center" vertical="center"/>
      <protection/>
    </xf>
    <xf numFmtId="1" fontId="78" fillId="34" borderId="10" xfId="60" applyNumberFormat="1" applyFont="1" applyFill="1" applyBorder="1" applyAlignment="1">
      <alignment horizontal="right" vertical="center"/>
      <protection/>
    </xf>
    <xf numFmtId="49" fontId="71" fillId="34" borderId="19" xfId="60" applyNumberFormat="1" applyFont="1" applyFill="1" applyBorder="1" applyAlignment="1">
      <alignment horizontal="center"/>
      <protection/>
    </xf>
    <xf numFmtId="0" fontId="71" fillId="34" borderId="0" xfId="60" applyFont="1" applyFill="1" applyAlignment="1">
      <alignment wrapText="1"/>
      <protection/>
    </xf>
    <xf numFmtId="49" fontId="71" fillId="34" borderId="0" xfId="60" applyNumberFormat="1" applyFont="1" applyFill="1" applyBorder="1" applyAlignment="1">
      <alignment horizontal="center"/>
      <protection/>
    </xf>
    <xf numFmtId="49" fontId="38" fillId="34" borderId="10" xfId="60" applyNumberFormat="1" applyFont="1" applyFill="1" applyBorder="1" applyAlignment="1">
      <alignment horizontal="center" vertical="center"/>
      <protection/>
    </xf>
    <xf numFmtId="49" fontId="38" fillId="34" borderId="10" xfId="60" applyNumberFormat="1" applyFont="1" applyFill="1" applyBorder="1" applyAlignment="1">
      <alignment horizontal="left" vertical="center" wrapText="1"/>
      <protection/>
    </xf>
    <xf numFmtId="49" fontId="74" fillId="34" borderId="10" xfId="60" applyNumberFormat="1" applyFont="1" applyFill="1" applyBorder="1" applyAlignment="1">
      <alignment horizontal="center"/>
      <protection/>
    </xf>
    <xf numFmtId="0" fontId="74" fillId="34" borderId="49" xfId="69" applyNumberFormat="1" applyFont="1" applyFill="1" applyBorder="1" applyAlignment="1">
      <alignment horizontal="center" vertical="center"/>
      <protection/>
    </xf>
    <xf numFmtId="49" fontId="74" fillId="34" borderId="10" xfId="60" applyNumberFormat="1" applyFont="1" applyFill="1" applyBorder="1" applyAlignment="1">
      <alignment horizontal="left" wrapText="1"/>
      <protection/>
    </xf>
    <xf numFmtId="49" fontId="74" fillId="34" borderId="10" xfId="60" applyNumberFormat="1" applyFont="1" applyFill="1" applyBorder="1" applyAlignment="1">
      <alignment horizontal="center" vertical="center"/>
      <protection/>
    </xf>
    <xf numFmtId="0" fontId="74" fillId="34" borderId="10" xfId="60" applyFont="1" applyFill="1" applyBorder="1" applyAlignment="1" quotePrefix="1">
      <alignment horizontal="left" vertical="center" wrapText="1"/>
      <protection/>
    </xf>
    <xf numFmtId="0" fontId="13" fillId="34" borderId="10" xfId="0" applyNumberFormat="1" applyFont="1" applyFill="1" applyBorder="1" applyAlignment="1" applyProtection="1">
      <alignment vertical="top" wrapText="1"/>
      <protection/>
    </xf>
    <xf numFmtId="49" fontId="74" fillId="0" borderId="10" xfId="67" applyNumberFormat="1" applyFont="1" applyBorder="1" applyAlignment="1">
      <alignment horizontal="center" vertical="center"/>
    </xf>
    <xf numFmtId="0" fontId="38" fillId="0" borderId="10" xfId="67" applyNumberFormat="1" applyFont="1" applyBorder="1" applyAlignment="1">
      <alignment horizontal="center" vertical="center"/>
    </xf>
    <xf numFmtId="0" fontId="74" fillId="0" borderId="10" xfId="67" applyNumberFormat="1" applyFont="1" applyBorder="1" applyAlignment="1">
      <alignment horizontal="center" vertical="center"/>
    </xf>
    <xf numFmtId="49" fontId="71" fillId="0" borderId="35" xfId="54" applyNumberFormat="1" applyFont="1" applyBorder="1" applyAlignment="1">
      <alignment horizontal="center" vertical="center"/>
      <protection/>
    </xf>
    <xf numFmtId="49" fontId="38" fillId="0" borderId="10" xfId="67" applyNumberFormat="1" applyFont="1" applyBorder="1" applyAlignment="1">
      <alignment horizontal="center" vertical="center"/>
    </xf>
    <xf numFmtId="49" fontId="71" fillId="0" borderId="10" xfId="60" applyNumberFormat="1" applyFont="1" applyBorder="1" applyAlignment="1">
      <alignment horizontal="center"/>
      <protection/>
    </xf>
    <xf numFmtId="0" fontId="71" fillId="0" borderId="10" xfId="60" applyFont="1" applyBorder="1" applyAlignment="1">
      <alignment wrapText="1"/>
      <protection/>
    </xf>
    <xf numFmtId="0" fontId="30" fillId="0" borderId="10" xfId="61" applyFont="1" applyFill="1" applyBorder="1" applyAlignment="1">
      <alignment wrapText="1"/>
      <protection/>
    </xf>
    <xf numFmtId="49" fontId="39" fillId="34" borderId="10" xfId="60" applyNumberFormat="1" applyFont="1" applyFill="1" applyBorder="1" applyAlignment="1">
      <alignment horizontal="center" vertical="center"/>
      <protection/>
    </xf>
    <xf numFmtId="3" fontId="39" fillId="0" borderId="19" xfId="61" applyNumberFormat="1" applyFont="1" applyBorder="1" applyAlignment="1">
      <alignment horizontal="right" vertical="center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53" xfId="0" applyNumberFormat="1" applyFont="1" applyFill="1" applyBorder="1" applyAlignment="1" applyProtection="1">
      <alignment horizontal="left" vertical="top"/>
      <protection/>
    </xf>
    <xf numFmtId="0" fontId="29" fillId="0" borderId="0" xfId="59" applyFont="1" applyAlignment="1" applyProtection="1">
      <alignment horizontal="left" wrapText="1"/>
      <protection locked="0"/>
    </xf>
    <xf numFmtId="0" fontId="13" fillId="0" borderId="0" xfId="57" applyFont="1" applyAlignment="1">
      <alignment horizontal="center"/>
      <protection/>
    </xf>
    <xf numFmtId="0" fontId="30" fillId="0" borderId="10" xfId="57" applyFont="1" applyBorder="1" applyAlignment="1">
      <alignment horizontal="center" vertical="center" wrapText="1"/>
      <protection/>
    </xf>
    <xf numFmtId="0" fontId="6" fillId="0" borderId="53" xfId="57" applyFont="1" applyBorder="1" applyAlignment="1">
      <alignment horizontal="left"/>
      <protection/>
    </xf>
    <xf numFmtId="0" fontId="30" fillId="0" borderId="17" xfId="57" applyFont="1" applyBorder="1" applyAlignment="1">
      <alignment horizontal="center" vertical="center" wrapText="1"/>
      <protection/>
    </xf>
    <xf numFmtId="0" fontId="30" fillId="0" borderId="19" xfId="57" applyFont="1" applyBorder="1" applyAlignment="1">
      <alignment horizontal="center" vertical="center" wrapText="1"/>
      <protection/>
    </xf>
    <xf numFmtId="0" fontId="30" fillId="0" borderId="18" xfId="57" applyFont="1" applyBorder="1" applyAlignment="1">
      <alignment horizontal="center" vertical="center" wrapText="1"/>
      <protection/>
    </xf>
    <xf numFmtId="0" fontId="75" fillId="0" borderId="10" xfId="60" applyFont="1" applyFill="1" applyBorder="1" applyAlignment="1">
      <alignment horizontal="center" vertical="center" wrapText="1"/>
      <protection/>
    </xf>
    <xf numFmtId="1" fontId="74" fillId="0" borderId="0" xfId="60" applyNumberFormat="1" applyFont="1" applyBorder="1" applyAlignment="1">
      <alignment textRotation="90" wrapText="1"/>
      <protection/>
    </xf>
    <xf numFmtId="0" fontId="75" fillId="0" borderId="10" xfId="60" applyFont="1" applyBorder="1" applyAlignment="1">
      <alignment horizontal="center" vertical="center" wrapText="1"/>
      <protection/>
    </xf>
    <xf numFmtId="0" fontId="75" fillId="0" borderId="10" xfId="60" applyFont="1" applyBorder="1" applyAlignment="1" applyProtection="1">
      <alignment horizontal="center" vertical="center" wrapText="1"/>
      <protection locked="0"/>
    </xf>
    <xf numFmtId="49" fontId="38" fillId="0" borderId="17" xfId="60" applyNumberFormat="1" applyFont="1" applyBorder="1" applyAlignment="1" applyProtection="1">
      <alignment horizontal="center" vertical="center" wrapText="1"/>
      <protection locked="0"/>
    </xf>
    <xf numFmtId="49" fontId="38" fillId="0" borderId="19" xfId="60" applyNumberFormat="1" applyFont="1" applyBorder="1" applyAlignment="1" applyProtection="1">
      <alignment horizontal="center" vertical="center" wrapText="1"/>
      <protection locked="0"/>
    </xf>
    <xf numFmtId="49" fontId="38" fillId="0" borderId="18" xfId="60" applyNumberFormat="1" applyFont="1" applyBorder="1" applyAlignment="1" applyProtection="1">
      <alignment horizontal="center" vertical="center" wrapText="1"/>
      <protection locked="0"/>
    </xf>
    <xf numFmtId="49" fontId="38" fillId="0" borderId="10" xfId="60" applyNumberFormat="1" applyFont="1" applyBorder="1" applyAlignment="1" applyProtection="1">
      <alignment horizontal="center" vertical="center" wrapText="1"/>
      <protection locked="0"/>
    </xf>
    <xf numFmtId="0" fontId="38" fillId="0" borderId="53" xfId="60" applyFont="1" applyBorder="1" applyAlignment="1" applyProtection="1">
      <alignment horizontal="center" vertical="center" wrapText="1"/>
      <protection locked="0"/>
    </xf>
    <xf numFmtId="0" fontId="74" fillId="0" borderId="10" xfId="60" applyFont="1" applyBorder="1" applyAlignment="1" applyProtection="1">
      <alignment horizontal="center" vertical="center" wrapText="1"/>
      <protection locked="0"/>
    </xf>
    <xf numFmtId="0" fontId="74" fillId="0" borderId="0" xfId="60" applyFont="1" applyAlignment="1">
      <alignment horizontal="left" wrapText="1"/>
      <protection/>
    </xf>
    <xf numFmtId="0" fontId="36" fillId="0" borderId="0" xfId="60" applyFont="1" applyBorder="1" applyAlignment="1" applyProtection="1">
      <alignment horizontal="center" vertical="center" wrapText="1"/>
      <protection locked="0"/>
    </xf>
    <xf numFmtId="0" fontId="38" fillId="0" borderId="0" xfId="60" applyFont="1" applyAlignment="1" applyProtection="1">
      <alignment vertical="top" wrapText="1"/>
      <protection locked="0"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9" fillId="0" borderId="35" xfId="0" applyNumberFormat="1" applyFont="1" applyFill="1" applyBorder="1" applyAlignment="1" applyProtection="1">
      <alignment horizontal="left" vertical="top"/>
      <protection/>
    </xf>
    <xf numFmtId="0" fontId="9" fillId="0" borderId="20" xfId="0" applyNumberFormat="1" applyFont="1" applyFill="1" applyBorder="1" applyAlignment="1" applyProtection="1">
      <alignment horizontal="left" vertical="top"/>
      <protection/>
    </xf>
    <xf numFmtId="0" fontId="1" fillId="0" borderId="35" xfId="0" applyNumberFormat="1" applyFont="1" applyFill="1" applyBorder="1" applyAlignment="1" applyProtection="1">
      <alignment horizontal="center" vertical="top"/>
      <protection/>
    </xf>
    <xf numFmtId="0" fontId="1" fillId="0" borderId="20" xfId="0" applyNumberFormat="1" applyFont="1" applyFill="1" applyBorder="1" applyAlignment="1" applyProtection="1">
      <alignment horizontal="center" vertical="top"/>
      <protection/>
    </xf>
    <xf numFmtId="0" fontId="1" fillId="0" borderId="35" xfId="0" applyNumberFormat="1" applyFont="1" applyFill="1" applyBorder="1" applyAlignment="1" applyProtection="1">
      <alignment horizontal="center" vertical="top" wrapText="1"/>
      <protection/>
    </xf>
    <xf numFmtId="0" fontId="1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35" xfId="0" applyNumberFormat="1" applyFont="1" applyFill="1" applyBorder="1" applyAlignment="1" applyProtection="1">
      <alignment horizontal="left" vertical="top" wrapText="1"/>
      <protection/>
    </xf>
    <xf numFmtId="0" fontId="9" fillId="0" borderId="2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35" xfId="0" applyNumberFormat="1" applyFont="1" applyFill="1" applyBorder="1" applyAlignment="1" applyProtection="1">
      <alignment horizontal="center" vertical="top"/>
      <protection/>
    </xf>
    <xf numFmtId="0" fontId="9" fillId="0" borderId="36" xfId="0" applyNumberFormat="1" applyFont="1" applyFill="1" applyBorder="1" applyAlignment="1" applyProtection="1">
      <alignment horizontal="center" vertical="top"/>
      <protection/>
    </xf>
    <xf numFmtId="0" fontId="9" fillId="0" borderId="2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35" xfId="61" applyFont="1" applyFill="1" applyBorder="1" applyAlignment="1">
      <alignment horizontal="center" vertical="center" wrapText="1"/>
      <protection/>
    </xf>
    <xf numFmtId="0" fontId="0" fillId="0" borderId="36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46" fillId="0" borderId="10" xfId="33" applyFont="1" applyBorder="1" applyAlignment="1">
      <alignment horizontal="center"/>
      <protection/>
    </xf>
    <xf numFmtId="0" fontId="46" fillId="0" borderId="35" xfId="33" applyFont="1" applyBorder="1" applyAlignment="1">
      <alignment horizontal="center"/>
      <protection/>
    </xf>
    <xf numFmtId="1" fontId="71" fillId="0" borderId="10" xfId="61" applyNumberFormat="1" applyFont="1" applyBorder="1" applyAlignment="1">
      <alignment horizontal="center"/>
      <protection/>
    </xf>
    <xf numFmtId="1" fontId="71" fillId="0" borderId="35" xfId="61" applyNumberFormat="1" applyFont="1" applyBorder="1" applyAlignment="1">
      <alignment horizontal="center"/>
      <protection/>
    </xf>
    <xf numFmtId="0" fontId="20" fillId="0" borderId="10" xfId="61" applyFont="1" applyBorder="1" applyAlignment="1">
      <alignment horizontal="center" vertical="center" wrapText="1"/>
      <protection/>
    </xf>
    <xf numFmtId="0" fontId="20" fillId="0" borderId="35" xfId="61" applyFont="1" applyBorder="1" applyAlignment="1">
      <alignment horizontal="center" vertical="center" wrapText="1"/>
      <protection/>
    </xf>
    <xf numFmtId="0" fontId="72" fillId="0" borderId="35" xfId="33" applyFont="1" applyBorder="1" applyAlignment="1">
      <alignment horizontal="center"/>
      <protection/>
    </xf>
    <xf numFmtId="0" fontId="72" fillId="0" borderId="36" xfId="33" applyFont="1" applyBorder="1" applyAlignment="1">
      <alignment horizontal="center"/>
      <protection/>
    </xf>
    <xf numFmtId="0" fontId="72" fillId="0" borderId="57" xfId="33" applyFont="1" applyBorder="1" applyAlignment="1">
      <alignment horizontal="center"/>
      <protection/>
    </xf>
    <xf numFmtId="0" fontId="6" fillId="0" borderId="19" xfId="61" applyFont="1" applyBorder="1" applyAlignment="1">
      <alignment horizontal="center" vertical="center" wrapText="1"/>
      <protection/>
    </xf>
    <xf numFmtId="0" fontId="6" fillId="0" borderId="18" xfId="61" applyFont="1" applyBorder="1" applyAlignment="1">
      <alignment horizontal="center" vertical="center" wrapText="1"/>
      <protection/>
    </xf>
    <xf numFmtId="0" fontId="6" fillId="0" borderId="58" xfId="61" applyFont="1" applyFill="1" applyBorder="1" applyAlignment="1">
      <alignment horizontal="center" vertical="center" wrapText="1"/>
      <protection/>
    </xf>
    <xf numFmtId="0" fontId="6" fillId="0" borderId="59" xfId="61" applyFont="1" applyFill="1" applyBorder="1" applyAlignment="1">
      <alignment horizontal="center" vertical="center" wrapText="1"/>
      <protection/>
    </xf>
    <xf numFmtId="0" fontId="0" fillId="0" borderId="59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44" xfId="61" applyFont="1" applyBorder="1" applyAlignment="1">
      <alignment horizontal="center" vertical="center" wrapText="1"/>
      <protection/>
    </xf>
    <xf numFmtId="0" fontId="6" fillId="0" borderId="60" xfId="61" applyFont="1" applyBorder="1" applyAlignment="1">
      <alignment horizontal="center" vertical="center" wrapText="1"/>
      <protection/>
    </xf>
    <xf numFmtId="0" fontId="6" fillId="0" borderId="61" xfId="61" applyFont="1" applyBorder="1" applyAlignment="1">
      <alignment horizontal="center" vertical="center" wrapText="1"/>
      <protection/>
    </xf>
    <xf numFmtId="0" fontId="6" fillId="0" borderId="62" xfId="61" applyFont="1" applyBorder="1" applyAlignment="1">
      <alignment horizontal="center" vertical="center" wrapText="1"/>
      <protection/>
    </xf>
    <xf numFmtId="0" fontId="6" fillId="0" borderId="0" xfId="61" applyFont="1" applyBorder="1" applyAlignment="1">
      <alignment horizontal="center" vertical="center" wrapText="1"/>
      <protection/>
    </xf>
    <xf numFmtId="0" fontId="6" fillId="0" borderId="22" xfId="61" applyFont="1" applyBorder="1" applyAlignment="1">
      <alignment horizontal="center" vertical="center" wrapText="1"/>
      <protection/>
    </xf>
    <xf numFmtId="0" fontId="0" fillId="0" borderId="6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55" xfId="0" applyNumberFormat="1" applyFont="1" applyFill="1" applyBorder="1" applyAlignment="1" applyProtection="1">
      <alignment horizontal="center" vertical="center" wrapText="1"/>
      <protection/>
    </xf>
    <xf numFmtId="0" fontId="0" fillId="0" borderId="53" xfId="0" applyNumberFormat="1" applyFont="1" applyFill="1" applyBorder="1" applyAlignment="1" applyProtection="1">
      <alignment horizontal="center" vertical="center" wrapText="1"/>
      <protection/>
    </xf>
    <xf numFmtId="0" fontId="0" fillId="0" borderId="63" xfId="0" applyNumberFormat="1" applyFont="1" applyFill="1" applyBorder="1" applyAlignment="1" applyProtection="1">
      <alignment horizontal="center" vertical="center" wrapText="1"/>
      <protection/>
    </xf>
    <xf numFmtId="0" fontId="6" fillId="0" borderId="35" xfId="61" applyFont="1" applyBorder="1" applyAlignment="1">
      <alignment horizontal="center" vertical="center" wrapText="1"/>
      <protection/>
    </xf>
    <xf numFmtId="0" fontId="0" fillId="0" borderId="36" xfId="0" applyNumberFormat="1" applyFont="1" applyFill="1" applyBorder="1" applyAlignment="1" applyProtection="1">
      <alignment horizontal="center" vertical="center"/>
      <protection/>
    </xf>
    <xf numFmtId="0" fontId="0" fillId="0" borderId="57" xfId="0" applyNumberFormat="1" applyFont="1" applyFill="1" applyBorder="1" applyAlignment="1" applyProtection="1">
      <alignment horizontal="center" vertical="center"/>
      <protection/>
    </xf>
    <xf numFmtId="0" fontId="6" fillId="0" borderId="10" xfId="61" applyFont="1" applyFill="1" applyBorder="1" applyAlignment="1">
      <alignment horizontal="center" vertical="center" wrapText="1"/>
      <protection/>
    </xf>
    <xf numFmtId="0" fontId="6" fillId="0" borderId="26" xfId="61" applyFont="1" applyFill="1" applyBorder="1" applyAlignment="1">
      <alignment horizontal="center" wrapText="1"/>
      <protection/>
    </xf>
    <xf numFmtId="0" fontId="6" fillId="0" borderId="42" xfId="61" applyFont="1" applyFill="1" applyBorder="1" applyAlignment="1">
      <alignment horizontal="center" wrapText="1"/>
      <protection/>
    </xf>
    <xf numFmtId="0" fontId="6" fillId="0" borderId="17" xfId="61" applyFont="1" applyFill="1" applyBorder="1" applyAlignment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61" applyFont="1" applyFill="1" applyBorder="1" applyAlignment="1">
      <alignment horizontal="center" vertical="center"/>
      <protection/>
    </xf>
    <xf numFmtId="0" fontId="6" fillId="0" borderId="19" xfId="61" applyFont="1" applyFill="1" applyBorder="1" applyAlignment="1">
      <alignment horizontal="center" vertical="center" wrapText="1"/>
      <protection/>
    </xf>
    <xf numFmtId="0" fontId="6" fillId="0" borderId="18" xfId="61" applyFont="1" applyFill="1" applyBorder="1" applyAlignment="1">
      <alignment horizontal="center" vertical="center" wrapText="1"/>
      <protection/>
    </xf>
    <xf numFmtId="0" fontId="6" fillId="0" borderId="51" xfId="61" applyFont="1" applyBorder="1" applyAlignment="1">
      <alignment horizontal="center" vertical="center"/>
      <protection/>
    </xf>
    <xf numFmtId="0" fontId="6" fillId="0" borderId="64" xfId="61" applyFont="1" applyBorder="1" applyAlignment="1">
      <alignment horizontal="center" vertical="center"/>
      <protection/>
    </xf>
    <xf numFmtId="0" fontId="6" fillId="0" borderId="50" xfId="61" applyFont="1" applyBorder="1" applyAlignment="1">
      <alignment horizontal="center" vertical="center"/>
      <protection/>
    </xf>
    <xf numFmtId="0" fontId="6" fillId="0" borderId="35" xfId="61" applyFont="1" applyBorder="1" applyAlignment="1">
      <alignment horizontal="center"/>
      <protection/>
    </xf>
    <xf numFmtId="0" fontId="6" fillId="0" borderId="36" xfId="61" applyFont="1" applyBorder="1" applyAlignment="1">
      <alignment horizontal="center"/>
      <protection/>
    </xf>
    <xf numFmtId="0" fontId="6" fillId="0" borderId="20" xfId="61" applyFont="1" applyBorder="1" applyAlignment="1">
      <alignment horizontal="center"/>
      <protection/>
    </xf>
    <xf numFmtId="0" fontId="6" fillId="0" borderId="17" xfId="61" applyFont="1" applyBorder="1" applyAlignment="1">
      <alignment horizontal="center" vertical="center" wrapText="1"/>
      <protection/>
    </xf>
    <xf numFmtId="0" fontId="6" fillId="0" borderId="0" xfId="61" applyFont="1" applyAlignment="1">
      <alignment horizontal="left" vertical="center" wrapText="1"/>
      <protection/>
    </xf>
    <xf numFmtId="0" fontId="9" fillId="0" borderId="0" xfId="61" applyFont="1" applyAlignment="1">
      <alignment horizontal="left" wrapText="1"/>
      <protection/>
    </xf>
    <xf numFmtId="0" fontId="45" fillId="0" borderId="0" xfId="61" applyFont="1" applyAlignment="1">
      <alignment horizontal="center" wrapText="1"/>
      <protection/>
    </xf>
    <xf numFmtId="0" fontId="6" fillId="0" borderId="42" xfId="61" applyFont="1" applyBorder="1" applyAlignment="1">
      <alignment horizontal="center"/>
      <protection/>
    </xf>
    <xf numFmtId="0" fontId="6" fillId="0" borderId="65" xfId="61" applyFont="1" applyBorder="1" applyAlignment="1">
      <alignment horizontal="center"/>
      <protection/>
    </xf>
    <xf numFmtId="0" fontId="6" fillId="0" borderId="66" xfId="61" applyFont="1" applyBorder="1" applyAlignment="1">
      <alignment horizontal="center"/>
      <protection/>
    </xf>
    <xf numFmtId="0" fontId="20" fillId="0" borderId="12" xfId="61" applyFont="1" applyBorder="1" applyAlignment="1">
      <alignment horizontal="center" vertical="center" wrapText="1"/>
      <protection/>
    </xf>
    <xf numFmtId="0" fontId="20" fillId="0" borderId="43" xfId="61" applyFont="1" applyBorder="1" applyAlignment="1">
      <alignment horizontal="center" vertical="center" wrapText="1"/>
      <protection/>
    </xf>
    <xf numFmtId="0" fontId="7" fillId="0" borderId="0" xfId="55" applyFont="1" applyAlignment="1">
      <alignment horizontal="left" wrapText="1"/>
      <protection/>
    </xf>
    <xf numFmtId="0" fontId="6" fillId="33" borderId="53" xfId="55" applyFont="1" applyFill="1" applyBorder="1" applyAlignment="1">
      <alignment horizontal="center" vertical="center" wrapText="1"/>
      <protection/>
    </xf>
    <xf numFmtId="0" fontId="45" fillId="0" borderId="0" xfId="55" applyFont="1" applyAlignment="1">
      <alignment horizontal="center" wrapText="1"/>
      <protection/>
    </xf>
    <xf numFmtId="49" fontId="34" fillId="0" borderId="58" xfId="69" applyNumberFormat="1" applyFont="1" applyBorder="1" applyAlignment="1" applyProtection="1">
      <alignment horizontal="center" vertical="center" wrapText="1"/>
      <protection locked="0"/>
    </xf>
    <xf numFmtId="49" fontId="34" fillId="0" borderId="59" xfId="69" applyNumberFormat="1" applyFont="1" applyBorder="1" applyAlignment="1" applyProtection="1">
      <alignment horizontal="center" vertical="center" wrapText="1"/>
      <protection locked="0"/>
    </xf>
    <xf numFmtId="49" fontId="34" fillId="0" borderId="39" xfId="69" applyNumberFormat="1" applyFont="1" applyBorder="1" applyAlignment="1" applyProtection="1">
      <alignment horizontal="center" vertical="center" wrapText="1"/>
      <protection locked="0"/>
    </xf>
    <xf numFmtId="49" fontId="34" fillId="0" borderId="67" xfId="69" applyNumberFormat="1" applyFont="1" applyBorder="1" applyAlignment="1" applyProtection="1">
      <alignment horizontal="center" vertical="center" wrapText="1"/>
      <protection locked="0"/>
    </xf>
    <xf numFmtId="0" fontId="20" fillId="0" borderId="15" xfId="61" applyFont="1" applyBorder="1" applyAlignment="1">
      <alignment horizontal="center" vertical="center" wrapText="1"/>
      <protection/>
    </xf>
    <xf numFmtId="0" fontId="20" fillId="0" borderId="47" xfId="61" applyFont="1" applyBorder="1" applyAlignment="1">
      <alignment horizontal="center" vertical="center" wrapText="1"/>
      <protection/>
    </xf>
    <xf numFmtId="49" fontId="34" fillId="0" borderId="12" xfId="61" applyNumberFormat="1" applyFont="1" applyBorder="1" applyAlignment="1" applyProtection="1">
      <alignment horizontal="center" vertical="center" wrapText="1"/>
      <protection locked="0"/>
    </xf>
    <xf numFmtId="49" fontId="34" fillId="0" borderId="43" xfId="61" applyNumberFormat="1" applyFont="1" applyBorder="1" applyAlignment="1" applyProtection="1">
      <alignment horizontal="center" vertical="center" wrapText="1"/>
      <protection locked="0"/>
    </xf>
    <xf numFmtId="0" fontId="34" fillId="0" borderId="12" xfId="61" applyFont="1" applyBorder="1" applyAlignment="1" applyProtection="1">
      <alignment horizontal="center" vertical="center" wrapText="1"/>
      <protection locked="0"/>
    </xf>
    <xf numFmtId="0" fontId="34" fillId="0" borderId="43" xfId="61" applyFont="1" applyBorder="1" applyAlignment="1" applyProtection="1">
      <alignment horizontal="center" vertical="center" wrapText="1"/>
      <protection locked="0"/>
    </xf>
    <xf numFmtId="0" fontId="37" fillId="0" borderId="12" xfId="61" applyFont="1" applyBorder="1" applyAlignment="1" applyProtection="1">
      <alignment horizontal="center" vertical="center" wrapText="1"/>
      <protection locked="0"/>
    </xf>
    <xf numFmtId="0" fontId="37" fillId="0" borderId="43" xfId="61" applyFont="1" applyBorder="1" applyAlignment="1" applyProtection="1">
      <alignment horizontal="center" vertical="center" wrapText="1"/>
      <protection locked="0"/>
    </xf>
    <xf numFmtId="0" fontId="36" fillId="0" borderId="0" xfId="61" applyFont="1" applyBorder="1" applyAlignment="1" applyProtection="1">
      <alignment horizontal="center" vertical="center" wrapText="1"/>
      <protection locked="0"/>
    </xf>
    <xf numFmtId="0" fontId="35" fillId="0" borderId="0" xfId="61" applyFont="1" applyAlignment="1" applyProtection="1">
      <alignment wrapText="1"/>
      <protection locked="0"/>
    </xf>
    <xf numFmtId="0" fontId="36" fillId="0" borderId="0" xfId="61" applyFont="1" applyBorder="1" applyAlignment="1" applyProtection="1">
      <alignment horizontal="left" vertical="center"/>
      <protection locked="0"/>
    </xf>
    <xf numFmtId="0" fontId="7" fillId="0" borderId="68" xfId="61" applyFont="1" applyBorder="1" applyAlignment="1">
      <alignment horizontal="center" vertical="center" wrapText="1"/>
      <protection/>
    </xf>
    <xf numFmtId="0" fontId="7" fillId="0" borderId="31" xfId="61" applyFont="1" applyBorder="1" applyAlignment="1">
      <alignment horizontal="center" vertical="center" wrapText="1"/>
      <protection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43" xfId="61" applyFont="1" applyBorder="1" applyAlignment="1">
      <alignment horizontal="center" vertical="center" wrapText="1"/>
      <protection/>
    </xf>
    <xf numFmtId="0" fontId="7" fillId="0" borderId="69" xfId="61" applyFont="1" applyBorder="1" applyAlignment="1">
      <alignment horizontal="center" vertical="center" wrapText="1"/>
      <protection/>
    </xf>
    <xf numFmtId="0" fontId="7" fillId="0" borderId="70" xfId="61" applyFont="1" applyBorder="1" applyAlignment="1">
      <alignment horizontal="center" vertical="center" wrapText="1"/>
      <protection/>
    </xf>
    <xf numFmtId="0" fontId="7" fillId="0" borderId="39" xfId="61" applyFont="1" applyBorder="1" applyAlignment="1">
      <alignment horizontal="center" vertical="center" wrapText="1"/>
      <protection/>
    </xf>
    <xf numFmtId="0" fontId="7" fillId="0" borderId="67" xfId="61" applyFont="1" applyBorder="1" applyAlignment="1">
      <alignment horizontal="center" vertical="center" wrapText="1"/>
      <protection/>
    </xf>
    <xf numFmtId="0" fontId="36" fillId="0" borderId="56" xfId="61" applyFont="1" applyBorder="1" applyAlignment="1" applyProtection="1">
      <alignment horizontal="center" vertical="center"/>
      <protection locked="0"/>
    </xf>
    <xf numFmtId="0" fontId="70" fillId="0" borderId="51" xfId="61" applyFont="1" applyFill="1" applyBorder="1" applyAlignment="1">
      <alignment horizontal="left" vertical="center" wrapText="1"/>
      <protection/>
    </xf>
    <xf numFmtId="0" fontId="70" fillId="0" borderId="64" xfId="61" applyFont="1" applyFill="1" applyBorder="1" applyAlignment="1">
      <alignment horizontal="left" vertical="center" wrapText="1"/>
      <protection/>
    </xf>
    <xf numFmtId="0" fontId="70" fillId="0" borderId="50" xfId="61" applyFont="1" applyFill="1" applyBorder="1" applyAlignment="1">
      <alignment horizontal="left" vertical="center" wrapText="1"/>
      <protection/>
    </xf>
    <xf numFmtId="0" fontId="36" fillId="0" borderId="0" xfId="61" applyFont="1" applyAlignment="1" applyProtection="1">
      <alignment horizontal="center" wrapText="1"/>
      <protection locked="0"/>
    </xf>
    <xf numFmtId="49" fontId="36" fillId="0" borderId="12" xfId="61" applyNumberFormat="1" applyFont="1" applyBorder="1" applyAlignment="1" applyProtection="1">
      <alignment horizontal="center" vertical="center" wrapText="1"/>
      <protection locked="0"/>
    </xf>
    <xf numFmtId="49" fontId="36" fillId="0" borderId="43" xfId="61" applyNumberFormat="1" applyFont="1" applyBorder="1" applyAlignment="1" applyProtection="1">
      <alignment horizontal="center" vertical="center" wrapText="1"/>
      <protection locked="0"/>
    </xf>
    <xf numFmtId="0" fontId="45" fillId="0" borderId="12" xfId="61" applyFont="1" applyBorder="1" applyAlignment="1">
      <alignment horizontal="center" vertical="center" wrapText="1"/>
      <protection/>
    </xf>
    <xf numFmtId="0" fontId="45" fillId="0" borderId="43" xfId="61" applyFont="1" applyBorder="1" applyAlignment="1">
      <alignment horizontal="center" vertical="center" wrapText="1"/>
      <protection/>
    </xf>
    <xf numFmtId="0" fontId="82" fillId="0" borderId="55" xfId="0" applyNumberFormat="1" applyFont="1" applyFill="1" applyBorder="1" applyAlignment="1" applyProtection="1">
      <alignment horizontal="center" vertical="center" wrapText="1"/>
      <protection/>
    </xf>
    <xf numFmtId="0" fontId="82" fillId="0" borderId="16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61" applyFont="1" applyAlignment="1" applyProtection="1">
      <alignment horizontal="left" wrapText="1"/>
      <protection locked="0"/>
    </xf>
    <xf numFmtId="0" fontId="13" fillId="0" borderId="19" xfId="61" applyFont="1" applyBorder="1" applyAlignment="1">
      <alignment horizontal="center" vertical="center" wrapText="1"/>
      <protection/>
    </xf>
    <xf numFmtId="0" fontId="13" fillId="0" borderId="67" xfId="61" applyFont="1" applyBorder="1" applyAlignment="1">
      <alignment horizontal="center" vertical="center" wrapText="1"/>
      <protection/>
    </xf>
    <xf numFmtId="0" fontId="82" fillId="0" borderId="35" xfId="0" applyNumberFormat="1" applyFont="1" applyFill="1" applyBorder="1" applyAlignment="1" applyProtection="1">
      <alignment horizontal="center" vertical="center" wrapText="1"/>
      <protection/>
    </xf>
    <xf numFmtId="0" fontId="82" fillId="0" borderId="20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61" applyFont="1" applyBorder="1" applyAlignment="1">
      <alignment horizontal="center" vertical="center" wrapText="1"/>
      <protection/>
    </xf>
    <xf numFmtId="0" fontId="38" fillId="0" borderId="17" xfId="61" applyFont="1" applyBorder="1" applyAlignment="1" applyProtection="1">
      <alignment horizontal="center" vertical="center" wrapText="1"/>
      <protection locked="0"/>
    </xf>
    <xf numFmtId="0" fontId="38" fillId="0" borderId="67" xfId="61" applyFont="1" applyBorder="1" applyAlignment="1" applyProtection="1">
      <alignment horizontal="center" vertical="center" wrapText="1"/>
      <protection locked="0"/>
    </xf>
    <xf numFmtId="0" fontId="13" fillId="0" borderId="42" xfId="61" applyFont="1" applyBorder="1" applyAlignment="1">
      <alignment horizontal="center" vertical="center" wrapText="1"/>
      <protection/>
    </xf>
    <xf numFmtId="0" fontId="87" fillId="0" borderId="65" xfId="0" applyNumberFormat="1" applyFont="1" applyFill="1" applyBorder="1" applyAlignment="1" applyProtection="1">
      <alignment horizontal="center" vertical="center" wrapText="1"/>
      <protection/>
    </xf>
    <xf numFmtId="0" fontId="87" fillId="0" borderId="71" xfId="0" applyNumberFormat="1" applyFont="1" applyFill="1" applyBorder="1" applyAlignment="1" applyProtection="1">
      <alignment horizontal="center" vertical="center" wrapText="1"/>
      <protection/>
    </xf>
    <xf numFmtId="49" fontId="38" fillId="0" borderId="12" xfId="61" applyNumberFormat="1" applyFont="1" applyBorder="1" applyAlignment="1" applyProtection="1">
      <alignment horizontal="center" vertical="center" wrapText="1"/>
      <protection locked="0"/>
    </xf>
    <xf numFmtId="49" fontId="38" fillId="0" borderId="11" xfId="61" applyNumberFormat="1" applyFont="1" applyBorder="1" applyAlignment="1" applyProtection="1">
      <alignment horizontal="center" vertical="center" wrapText="1"/>
      <protection locked="0"/>
    </xf>
    <xf numFmtId="49" fontId="38" fillId="0" borderId="43" xfId="61" applyNumberFormat="1" applyFont="1" applyBorder="1" applyAlignment="1" applyProtection="1">
      <alignment horizontal="center" vertical="center" wrapText="1"/>
      <protection locked="0"/>
    </xf>
    <xf numFmtId="0" fontId="38" fillId="0" borderId="12" xfId="61" applyFont="1" applyBorder="1" applyAlignment="1" applyProtection="1">
      <alignment horizontal="center" vertical="center" wrapText="1"/>
      <protection locked="0"/>
    </xf>
    <xf numFmtId="0" fontId="38" fillId="0" borderId="23" xfId="61" applyFont="1" applyBorder="1" applyAlignment="1" applyProtection="1">
      <alignment horizontal="center" vertical="center" wrapText="1"/>
      <protection locked="0"/>
    </xf>
    <xf numFmtId="0" fontId="38" fillId="0" borderId="48" xfId="61" applyFont="1" applyBorder="1" applyAlignment="1" applyProtection="1">
      <alignment horizontal="center" vertical="center" wrapText="1"/>
      <protection locked="0"/>
    </xf>
    <xf numFmtId="0" fontId="38" fillId="0" borderId="72" xfId="61" applyFont="1" applyBorder="1" applyAlignment="1" applyProtection="1">
      <alignment horizontal="center" vertical="center" wrapText="1"/>
      <protection locked="0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.3" xfId="56"/>
    <cellStyle name="Обычный_Додатки(1-8)" xfId="57"/>
    <cellStyle name="Обычный_Додаток 1" xfId="58"/>
    <cellStyle name="Обычный_Додаток 2" xfId="59"/>
    <cellStyle name="Обычный_Додаток 3" xfId="60"/>
    <cellStyle name="Обычный_Додаток 4,5,6" xfId="61"/>
    <cellStyle name="Обычный_Дох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Стиль 1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Users\User\AppData\Local\Temp\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7"/>
  <sheetViews>
    <sheetView zoomScale="70" zoomScaleNormal="70" zoomScaleSheetLayoutView="75" zoomScalePageLayoutView="0" workbookViewId="0" topLeftCell="A1">
      <selection activeCell="K5" sqref="K5"/>
    </sheetView>
  </sheetViews>
  <sheetFormatPr defaultColWidth="9.140625" defaultRowHeight="12.75"/>
  <cols>
    <col min="1" max="1" width="13.00390625" style="14" customWidth="1"/>
    <col min="2" max="2" width="63.00390625" style="35" customWidth="1"/>
    <col min="3" max="3" width="24.28125" style="35" customWidth="1"/>
    <col min="4" max="4" width="21.28125" style="30" bestFit="1" customWidth="1"/>
    <col min="5" max="5" width="19.57421875" style="30" bestFit="1" customWidth="1"/>
    <col min="6" max="6" width="19.00390625" style="30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1"/>
    </row>
    <row r="2" spans="5:7" ht="12.75" customHeight="1">
      <c r="E2" s="791" t="s">
        <v>763</v>
      </c>
      <c r="F2" s="791"/>
      <c r="G2" s="791"/>
    </row>
    <row r="3" spans="5:7" ht="18.75" customHeight="1">
      <c r="E3" s="791"/>
      <c r="F3" s="791"/>
      <c r="G3" s="791"/>
    </row>
    <row r="4" spans="5:7" ht="86.25" customHeight="1">
      <c r="E4" s="791"/>
      <c r="F4" s="791"/>
      <c r="G4" s="791"/>
    </row>
    <row r="5" spans="1:6" ht="34.5" customHeight="1">
      <c r="A5" s="801" t="s">
        <v>480</v>
      </c>
      <c r="B5" s="801"/>
      <c r="C5" s="801"/>
      <c r="D5" s="801"/>
      <c r="E5" s="801"/>
      <c r="F5" s="801"/>
    </row>
    <row r="6" spans="1:6" ht="18.75">
      <c r="A6" s="802">
        <v>25539000000</v>
      </c>
      <c r="B6" s="802"/>
      <c r="C6" s="36"/>
      <c r="F6" s="32"/>
    </row>
    <row r="7" spans="1:6" s="5" customFormat="1" ht="20.25" customHeight="1">
      <c r="A7" s="792" t="s">
        <v>46</v>
      </c>
      <c r="B7" s="794" t="s">
        <v>119</v>
      </c>
      <c r="C7" s="794" t="s">
        <v>120</v>
      </c>
      <c r="D7" s="796" t="s">
        <v>683</v>
      </c>
      <c r="E7" s="798" t="s">
        <v>684</v>
      </c>
      <c r="F7" s="799"/>
    </row>
    <row r="8" spans="1:6" s="5" customFormat="1" ht="51.75" customHeight="1">
      <c r="A8" s="793"/>
      <c r="B8" s="795"/>
      <c r="C8" s="800"/>
      <c r="D8" s="797"/>
      <c r="E8" s="33" t="s">
        <v>685</v>
      </c>
      <c r="F8" s="34" t="s">
        <v>703</v>
      </c>
    </row>
    <row r="9" spans="1:6" s="19" customFormat="1" ht="22.5" customHeight="1">
      <c r="A9" s="18">
        <v>1</v>
      </c>
      <c r="B9" s="37">
        <v>2</v>
      </c>
      <c r="C9" s="37" t="s">
        <v>121</v>
      </c>
      <c r="D9" s="18" t="s">
        <v>122</v>
      </c>
      <c r="E9" s="18" t="s">
        <v>123</v>
      </c>
      <c r="F9" s="18" t="s">
        <v>124</v>
      </c>
    </row>
    <row r="10" spans="1:6" s="24" customFormat="1" ht="18" customHeight="1">
      <c r="A10" s="20">
        <v>10000000</v>
      </c>
      <c r="B10" s="38" t="s">
        <v>686</v>
      </c>
      <c r="C10" s="266">
        <f>D10+E10</f>
        <v>120459100</v>
      </c>
      <c r="D10" s="265">
        <f>D11+D19+D25+D31+D49</f>
        <v>120411000</v>
      </c>
      <c r="E10" s="265">
        <f>E11+E19+E25+E31+E49</f>
        <v>48100</v>
      </c>
      <c r="F10" s="255"/>
    </row>
    <row r="11" spans="1:6" s="5" customFormat="1" ht="37.5">
      <c r="A11" s="20">
        <v>11000000</v>
      </c>
      <c r="B11" s="25" t="s">
        <v>687</v>
      </c>
      <c r="C11" s="266">
        <f aca="true" t="shared" si="0" ref="C11:C106">D11+E11</f>
        <v>60381700</v>
      </c>
      <c r="D11" s="265">
        <f>SUM(D12,D17)</f>
        <v>60381700</v>
      </c>
      <c r="E11" s="256"/>
      <c r="F11" s="256"/>
    </row>
    <row r="12" spans="1:6" ht="18.75">
      <c r="A12" s="20">
        <v>11010000</v>
      </c>
      <c r="B12" s="25" t="s">
        <v>67</v>
      </c>
      <c r="C12" s="266">
        <f t="shared" si="0"/>
        <v>60364700</v>
      </c>
      <c r="D12" s="265">
        <f>SUM(D13,D14,D15,D16,)</f>
        <v>60364700</v>
      </c>
      <c r="E12" s="256"/>
      <c r="F12" s="256"/>
    </row>
    <row r="13" spans="1:6" ht="47.25">
      <c r="A13" s="10">
        <v>11010100</v>
      </c>
      <c r="B13" s="41" t="s">
        <v>163</v>
      </c>
      <c r="C13" s="266">
        <f t="shared" si="0"/>
        <v>47603100</v>
      </c>
      <c r="D13" s="272">
        <v>47603100</v>
      </c>
      <c r="E13" s="258"/>
      <c r="F13" s="258"/>
    </row>
    <row r="14" spans="1:6" ht="61.5" customHeight="1">
      <c r="A14" s="7">
        <v>11010200</v>
      </c>
      <c r="B14" s="54" t="s">
        <v>165</v>
      </c>
      <c r="C14" s="266">
        <f t="shared" si="0"/>
        <v>4940700</v>
      </c>
      <c r="D14" s="272">
        <v>4940700</v>
      </c>
      <c r="E14" s="258"/>
      <c r="F14" s="258"/>
    </row>
    <row r="15" spans="1:6" ht="47.25">
      <c r="A15" s="10">
        <v>11010400</v>
      </c>
      <c r="B15" s="55" t="s">
        <v>155</v>
      </c>
      <c r="C15" s="266">
        <f t="shared" si="0"/>
        <v>7700900</v>
      </c>
      <c r="D15" s="272">
        <v>7700900</v>
      </c>
      <c r="E15" s="258"/>
      <c r="F15" s="258"/>
    </row>
    <row r="16" spans="1:6" ht="31.5">
      <c r="A16" s="7">
        <v>11010500</v>
      </c>
      <c r="B16" s="56" t="s">
        <v>166</v>
      </c>
      <c r="C16" s="266">
        <f t="shared" si="0"/>
        <v>120000</v>
      </c>
      <c r="D16" s="272">
        <v>120000</v>
      </c>
      <c r="E16" s="258"/>
      <c r="F16" s="258"/>
    </row>
    <row r="17" spans="1:6" ht="18" customHeight="1">
      <c r="A17" s="20">
        <v>11020000</v>
      </c>
      <c r="B17" s="25" t="s">
        <v>688</v>
      </c>
      <c r="C17" s="266">
        <f t="shared" si="0"/>
        <v>17000</v>
      </c>
      <c r="D17" s="265">
        <f>D18</f>
        <v>17000</v>
      </c>
      <c r="E17" s="256"/>
      <c r="F17" s="256"/>
    </row>
    <row r="18" spans="1:6" s="6" customFormat="1" ht="31.5">
      <c r="A18" s="7">
        <v>11020200</v>
      </c>
      <c r="B18" s="4" t="s">
        <v>69</v>
      </c>
      <c r="C18" s="266">
        <f t="shared" si="0"/>
        <v>17000</v>
      </c>
      <c r="D18" s="272">
        <v>17000</v>
      </c>
      <c r="E18" s="257"/>
      <c r="F18" s="257"/>
    </row>
    <row r="19" spans="1:6" s="5" customFormat="1" ht="37.5">
      <c r="A19" s="20">
        <v>13000000</v>
      </c>
      <c r="B19" s="25" t="s">
        <v>162</v>
      </c>
      <c r="C19" s="266">
        <f t="shared" si="0"/>
        <v>7019100</v>
      </c>
      <c r="D19" s="265">
        <f>SUM(D20,D23)</f>
        <v>7019100</v>
      </c>
      <c r="E19" s="256"/>
      <c r="F19" s="256"/>
    </row>
    <row r="20" spans="1:6" s="5" customFormat="1" ht="21" customHeight="1">
      <c r="A20" s="20">
        <v>13010000</v>
      </c>
      <c r="B20" s="25" t="s">
        <v>83</v>
      </c>
      <c r="C20" s="266">
        <f t="shared" si="0"/>
        <v>7000900</v>
      </c>
      <c r="D20" s="274">
        <f>SUM(D21,D22)</f>
        <v>7000900</v>
      </c>
      <c r="E20" s="256"/>
      <c r="F20" s="256"/>
    </row>
    <row r="21" spans="1:6" s="5" customFormat="1" ht="48.75" customHeight="1">
      <c r="A21" s="7">
        <v>13010100</v>
      </c>
      <c r="B21" s="4" t="s">
        <v>535</v>
      </c>
      <c r="C21" s="266">
        <f t="shared" si="0"/>
        <v>4500900</v>
      </c>
      <c r="D21" s="272">
        <v>4500900</v>
      </c>
      <c r="E21" s="256"/>
      <c r="F21" s="256"/>
    </row>
    <row r="22" spans="1:6" s="6" customFormat="1" ht="63">
      <c r="A22" s="7">
        <v>13010200</v>
      </c>
      <c r="B22" s="4" t="s">
        <v>620</v>
      </c>
      <c r="C22" s="266">
        <f t="shared" si="0"/>
        <v>2500000</v>
      </c>
      <c r="D22" s="272">
        <v>2500000</v>
      </c>
      <c r="E22" s="257"/>
      <c r="F22" s="257"/>
    </row>
    <row r="23" spans="1:6" s="6" customFormat="1" ht="18.75">
      <c r="A23" s="20">
        <v>13030000</v>
      </c>
      <c r="B23" s="25" t="s">
        <v>584</v>
      </c>
      <c r="C23" s="266">
        <f t="shared" si="0"/>
        <v>18200</v>
      </c>
      <c r="D23" s="265">
        <v>18200</v>
      </c>
      <c r="E23" s="256"/>
      <c r="F23" s="256"/>
    </row>
    <row r="24" spans="1:6" s="6" customFormat="1" ht="31.5">
      <c r="A24" s="7">
        <v>13030100</v>
      </c>
      <c r="B24" s="4" t="s">
        <v>585</v>
      </c>
      <c r="C24" s="266">
        <f t="shared" si="0"/>
        <v>18200</v>
      </c>
      <c r="D24" s="272">
        <v>18200</v>
      </c>
      <c r="E24" s="257"/>
      <c r="F24" s="257"/>
    </row>
    <row r="25" spans="1:6" s="45" customFormat="1" ht="26.25" customHeight="1">
      <c r="A25" s="269">
        <v>14000000</v>
      </c>
      <c r="B25" s="269" t="s">
        <v>115</v>
      </c>
      <c r="C25" s="266">
        <f t="shared" si="0"/>
        <v>4271700</v>
      </c>
      <c r="D25" s="265">
        <f>SUM(D26,D28,D30)</f>
        <v>4271700</v>
      </c>
      <c r="E25" s="259"/>
      <c r="F25" s="259"/>
    </row>
    <row r="26" spans="1:6" s="45" customFormat="1" ht="37.5">
      <c r="A26" s="269">
        <v>14020000</v>
      </c>
      <c r="B26" s="270" t="s">
        <v>116</v>
      </c>
      <c r="C26" s="266">
        <f t="shared" si="0"/>
        <v>503100</v>
      </c>
      <c r="D26" s="265">
        <f>SUM(D27)</f>
        <v>503100</v>
      </c>
      <c r="E26" s="259"/>
      <c r="F26" s="259"/>
    </row>
    <row r="27" spans="1:6" s="45" customFormat="1" ht="18.75">
      <c r="A27" s="59">
        <v>14021900</v>
      </c>
      <c r="B27" s="59" t="s">
        <v>117</v>
      </c>
      <c r="C27" s="266">
        <f t="shared" si="0"/>
        <v>503100</v>
      </c>
      <c r="D27" s="265">
        <v>503100</v>
      </c>
      <c r="E27" s="259"/>
      <c r="F27" s="259"/>
    </row>
    <row r="28" spans="1:6" s="45" customFormat="1" ht="56.25">
      <c r="A28" s="269">
        <v>14030000</v>
      </c>
      <c r="B28" s="270" t="s">
        <v>118</v>
      </c>
      <c r="C28" s="266">
        <f t="shared" si="0"/>
        <v>1847100</v>
      </c>
      <c r="D28" s="265">
        <f>SUM(D29)</f>
        <v>1847100</v>
      </c>
      <c r="E28" s="259"/>
      <c r="F28" s="259"/>
    </row>
    <row r="29" spans="1:6" s="45" customFormat="1" ht="25.5" customHeight="1">
      <c r="A29" s="59">
        <v>14031900</v>
      </c>
      <c r="B29" s="59" t="s">
        <v>117</v>
      </c>
      <c r="C29" s="266">
        <f t="shared" si="0"/>
        <v>1847100</v>
      </c>
      <c r="D29" s="265">
        <v>1847100</v>
      </c>
      <c r="E29" s="259"/>
      <c r="F29" s="259"/>
    </row>
    <row r="30" spans="1:6" s="45" customFormat="1" ht="56.25">
      <c r="A30" s="20">
        <v>14040000</v>
      </c>
      <c r="B30" s="25" t="s">
        <v>113</v>
      </c>
      <c r="C30" s="266">
        <f t="shared" si="0"/>
        <v>1921500</v>
      </c>
      <c r="D30" s="265">
        <v>1921500</v>
      </c>
      <c r="E30" s="259"/>
      <c r="F30" s="259"/>
    </row>
    <row r="31" spans="1:6" ht="18" customHeight="1">
      <c r="A31" s="20">
        <v>18000000</v>
      </c>
      <c r="B31" s="25" t="s">
        <v>90</v>
      </c>
      <c r="C31" s="266">
        <f t="shared" si="0"/>
        <v>48738500</v>
      </c>
      <c r="D31" s="265">
        <f>D32+D42+D45</f>
        <v>48738500</v>
      </c>
      <c r="E31" s="256"/>
      <c r="F31" s="256"/>
    </row>
    <row r="32" spans="1:6" ht="18" customHeight="1">
      <c r="A32" s="20">
        <v>18010000</v>
      </c>
      <c r="B32" s="25" t="s">
        <v>91</v>
      </c>
      <c r="C32" s="266">
        <f t="shared" si="0"/>
        <v>34173200</v>
      </c>
      <c r="D32" s="265">
        <f>D33+D34+D35+D36+D37+D38+D39+D40+D41</f>
        <v>34173200</v>
      </c>
      <c r="E32" s="257"/>
      <c r="F32" s="257"/>
    </row>
    <row r="33" spans="1:6" ht="45.75" customHeight="1">
      <c r="A33" s="10">
        <v>18010100</v>
      </c>
      <c r="B33" s="41" t="s">
        <v>125</v>
      </c>
      <c r="C33" s="275">
        <f t="shared" si="0"/>
        <v>41700</v>
      </c>
      <c r="D33" s="272">
        <v>41700</v>
      </c>
      <c r="E33" s="257"/>
      <c r="F33" s="257"/>
    </row>
    <row r="34" spans="1:6" ht="47.25">
      <c r="A34" s="10">
        <v>18010200</v>
      </c>
      <c r="B34" s="41" t="s">
        <v>92</v>
      </c>
      <c r="C34" s="275">
        <f t="shared" si="0"/>
        <v>49600</v>
      </c>
      <c r="D34" s="272">
        <v>49600</v>
      </c>
      <c r="E34" s="134"/>
      <c r="F34" s="257"/>
    </row>
    <row r="35" spans="1:6" ht="47.25">
      <c r="A35" s="10">
        <v>18010300</v>
      </c>
      <c r="B35" s="41" t="s">
        <v>167</v>
      </c>
      <c r="C35" s="275">
        <f t="shared" si="0"/>
        <v>12100</v>
      </c>
      <c r="D35" s="272">
        <v>12100</v>
      </c>
      <c r="E35" s="257"/>
      <c r="F35" s="257"/>
    </row>
    <row r="36" spans="1:6" ht="47.25">
      <c r="A36" s="10">
        <v>18010400</v>
      </c>
      <c r="B36" s="41" t="s">
        <v>114</v>
      </c>
      <c r="C36" s="275">
        <f>SUM(D36,E36)</f>
        <v>907000</v>
      </c>
      <c r="D36" s="272">
        <v>907000</v>
      </c>
      <c r="E36" s="257" t="s">
        <v>169</v>
      </c>
      <c r="F36" s="257"/>
    </row>
    <row r="37" spans="1:6" s="44" customFormat="1" ht="18.75">
      <c r="A37" s="10">
        <v>18010500</v>
      </c>
      <c r="B37" s="41" t="s">
        <v>47</v>
      </c>
      <c r="C37" s="271">
        <f t="shared" si="0"/>
        <v>5591600</v>
      </c>
      <c r="D37" s="272">
        <v>5591600</v>
      </c>
      <c r="E37" s="257"/>
      <c r="F37" s="257"/>
    </row>
    <row r="38" spans="1:6" s="44" customFormat="1" ht="18.75">
      <c r="A38" s="10">
        <v>18010600</v>
      </c>
      <c r="B38" s="41" t="s">
        <v>48</v>
      </c>
      <c r="C38" s="271">
        <f t="shared" si="0"/>
        <v>23557400</v>
      </c>
      <c r="D38" s="272">
        <v>23557400</v>
      </c>
      <c r="E38" s="257"/>
      <c r="F38" s="257"/>
    </row>
    <row r="39" spans="1:6" s="44" customFormat="1" ht="18.75">
      <c r="A39" s="10">
        <v>18010700</v>
      </c>
      <c r="B39" s="41" t="s">
        <v>63</v>
      </c>
      <c r="C39" s="271">
        <f t="shared" si="0"/>
        <v>781000</v>
      </c>
      <c r="D39" s="272">
        <v>781000</v>
      </c>
      <c r="E39" s="257"/>
      <c r="F39" s="257"/>
    </row>
    <row r="40" spans="1:6" s="44" customFormat="1" ht="18.75">
      <c r="A40" s="10">
        <v>18010900</v>
      </c>
      <c r="B40" s="41" t="s">
        <v>64</v>
      </c>
      <c r="C40" s="271">
        <f t="shared" si="0"/>
        <v>3232800</v>
      </c>
      <c r="D40" s="272">
        <v>3232800</v>
      </c>
      <c r="E40" s="257"/>
      <c r="F40" s="257"/>
    </row>
    <row r="41" spans="1:6" s="44" customFormat="1" ht="18.75">
      <c r="A41" s="10">
        <v>18011000</v>
      </c>
      <c r="B41" s="41" t="s">
        <v>93</v>
      </c>
      <c r="C41" s="271">
        <f t="shared" si="0"/>
        <v>0</v>
      </c>
      <c r="D41" s="272"/>
      <c r="E41" s="257"/>
      <c r="F41" s="257"/>
    </row>
    <row r="42" spans="1:6" s="52" customFormat="1" ht="18" customHeight="1">
      <c r="A42" s="277">
        <v>18030000</v>
      </c>
      <c r="B42" s="278" t="s">
        <v>68</v>
      </c>
      <c r="C42" s="266">
        <f t="shared" si="0"/>
        <v>23800</v>
      </c>
      <c r="D42" s="265">
        <f>SUM(D43:D44)</f>
        <v>23800</v>
      </c>
      <c r="E42" s="258"/>
      <c r="F42" s="258"/>
    </row>
    <row r="43" spans="1:6" ht="18" customHeight="1">
      <c r="A43" s="7">
        <v>18030100</v>
      </c>
      <c r="B43" s="4" t="s">
        <v>71</v>
      </c>
      <c r="C43" s="271">
        <f t="shared" si="0"/>
        <v>20000</v>
      </c>
      <c r="D43" s="272">
        <v>20000</v>
      </c>
      <c r="E43" s="257"/>
      <c r="F43" s="257"/>
    </row>
    <row r="44" spans="1:6" ht="18" customHeight="1">
      <c r="A44" s="7">
        <v>18030200</v>
      </c>
      <c r="B44" s="4" t="s">
        <v>72</v>
      </c>
      <c r="C44" s="271">
        <f t="shared" si="0"/>
        <v>3800</v>
      </c>
      <c r="D44" s="272">
        <v>3800</v>
      </c>
      <c r="E44" s="257"/>
      <c r="F44" s="257"/>
    </row>
    <row r="45" spans="1:6" s="44" customFormat="1" ht="18" customHeight="1">
      <c r="A45" s="277">
        <v>18050000</v>
      </c>
      <c r="B45" s="278" t="s">
        <v>73</v>
      </c>
      <c r="C45" s="266">
        <f t="shared" si="0"/>
        <v>14541500</v>
      </c>
      <c r="D45" s="265">
        <f>SUM(D46,D47,D48)</f>
        <v>14541500</v>
      </c>
      <c r="E45" s="260"/>
      <c r="F45" s="260"/>
    </row>
    <row r="46" spans="1:6" ht="18" customHeight="1">
      <c r="A46" s="7">
        <v>18050300</v>
      </c>
      <c r="B46" s="4" t="s">
        <v>74</v>
      </c>
      <c r="C46" s="271">
        <f t="shared" si="0"/>
        <v>870700</v>
      </c>
      <c r="D46" s="272">
        <v>870700</v>
      </c>
      <c r="E46" s="258"/>
      <c r="F46" s="258"/>
    </row>
    <row r="47" spans="1:6" ht="18" customHeight="1">
      <c r="A47" s="10">
        <v>18050400</v>
      </c>
      <c r="B47" s="41" t="s">
        <v>75</v>
      </c>
      <c r="C47" s="271">
        <f t="shared" si="0"/>
        <v>8270000</v>
      </c>
      <c r="D47" s="272">
        <v>8270000</v>
      </c>
      <c r="E47" s="258"/>
      <c r="F47" s="258"/>
    </row>
    <row r="48" spans="1:11" ht="69.75" customHeight="1">
      <c r="A48" s="8">
        <v>18050500</v>
      </c>
      <c r="B48" s="56" t="s">
        <v>156</v>
      </c>
      <c r="C48" s="271">
        <f t="shared" si="0"/>
        <v>5400800</v>
      </c>
      <c r="D48" s="272">
        <v>5400800</v>
      </c>
      <c r="E48" s="263">
        <v>0</v>
      </c>
      <c r="F48" s="258"/>
      <c r="G48" s="48"/>
      <c r="H48" s="48"/>
      <c r="I48" s="48"/>
      <c r="J48" s="48"/>
      <c r="K48" s="48"/>
    </row>
    <row r="49" spans="1:6" s="46" customFormat="1" ht="18" customHeight="1">
      <c r="A49" s="20">
        <v>19000000</v>
      </c>
      <c r="B49" s="25" t="s">
        <v>76</v>
      </c>
      <c r="C49" s="266">
        <f t="shared" si="0"/>
        <v>48100</v>
      </c>
      <c r="D49" s="265">
        <f>D50</f>
        <v>0</v>
      </c>
      <c r="E49" s="136">
        <f>E50</f>
        <v>48100</v>
      </c>
      <c r="F49" s="256"/>
    </row>
    <row r="50" spans="1:6" ht="18" customHeight="1">
      <c r="A50" s="20">
        <v>19010000</v>
      </c>
      <c r="B50" s="25" t="s">
        <v>77</v>
      </c>
      <c r="C50" s="275">
        <f t="shared" si="0"/>
        <v>48100</v>
      </c>
      <c r="D50" s="276">
        <f>SUM(D51:D53)</f>
        <v>0</v>
      </c>
      <c r="E50" s="263">
        <f>SUM(E51,E52,E53)</f>
        <v>48100</v>
      </c>
      <c r="F50" s="258"/>
    </row>
    <row r="51" spans="1:6" ht="47.25">
      <c r="A51" s="7">
        <v>19010100</v>
      </c>
      <c r="B51" s="4" t="s">
        <v>78</v>
      </c>
      <c r="C51" s="271">
        <f t="shared" si="0"/>
        <v>25800</v>
      </c>
      <c r="D51" s="272"/>
      <c r="E51" s="264">
        <v>25800</v>
      </c>
      <c r="F51" s="258"/>
    </row>
    <row r="52" spans="1:6" ht="31.5">
      <c r="A52" s="10">
        <v>19010200</v>
      </c>
      <c r="B52" s="41" t="s">
        <v>84</v>
      </c>
      <c r="C52" s="271">
        <f t="shared" si="0"/>
        <v>2800</v>
      </c>
      <c r="D52" s="272"/>
      <c r="E52" s="263">
        <v>2800</v>
      </c>
      <c r="F52" s="258"/>
    </row>
    <row r="53" spans="1:6" ht="47.25">
      <c r="A53" s="7">
        <v>19010300</v>
      </c>
      <c r="B53" s="4" t="s">
        <v>85</v>
      </c>
      <c r="C53" s="271">
        <f t="shared" si="0"/>
        <v>19500</v>
      </c>
      <c r="D53" s="272"/>
      <c r="E53" s="264">
        <v>19500</v>
      </c>
      <c r="F53" s="258"/>
    </row>
    <row r="54" spans="1:6" s="24" customFormat="1" ht="18" customHeight="1">
      <c r="A54" s="20">
        <v>20000000</v>
      </c>
      <c r="B54" s="38" t="s">
        <v>689</v>
      </c>
      <c r="C54" s="266">
        <f t="shared" si="0"/>
        <v>3638400</v>
      </c>
      <c r="D54" s="265">
        <f>D55+D60+D72+D78</f>
        <v>1061300</v>
      </c>
      <c r="E54" s="265">
        <f>E55+E60+E72+E78</f>
        <v>2577100</v>
      </c>
      <c r="F54" s="265">
        <f>F55+F60+F72+F78</f>
        <v>0</v>
      </c>
    </row>
    <row r="55" spans="1:6" s="5" customFormat="1" ht="18" customHeight="1">
      <c r="A55" s="20">
        <v>21000000</v>
      </c>
      <c r="B55" s="25" t="s">
        <v>690</v>
      </c>
      <c r="C55" s="266">
        <f t="shared" si="0"/>
        <v>6000</v>
      </c>
      <c r="D55" s="265">
        <f>SUM(D56:D57,D59)</f>
        <v>6000</v>
      </c>
      <c r="E55" s="256"/>
      <c r="F55" s="256"/>
    </row>
    <row r="56" spans="1:6" s="5" customFormat="1" ht="42" customHeight="1">
      <c r="A56" s="10">
        <v>21010300</v>
      </c>
      <c r="B56" s="55" t="s">
        <v>157</v>
      </c>
      <c r="C56" s="266">
        <f t="shared" si="0"/>
        <v>2000</v>
      </c>
      <c r="D56" s="272">
        <v>2000</v>
      </c>
      <c r="E56" s="257"/>
      <c r="F56" s="257"/>
    </row>
    <row r="57" spans="1:6" ht="18.75" customHeight="1">
      <c r="A57" s="8">
        <v>21080000</v>
      </c>
      <c r="B57" s="3" t="s">
        <v>695</v>
      </c>
      <c r="C57" s="275">
        <f t="shared" si="0"/>
        <v>4000</v>
      </c>
      <c r="D57" s="276">
        <v>4000</v>
      </c>
      <c r="E57" s="258"/>
      <c r="F57" s="258"/>
    </row>
    <row r="58" spans="1:6" s="6" customFormat="1" ht="18" customHeight="1">
      <c r="A58" s="7">
        <v>21081100</v>
      </c>
      <c r="B58" s="4" t="s">
        <v>704</v>
      </c>
      <c r="C58" s="271">
        <f t="shared" si="0"/>
        <v>4000</v>
      </c>
      <c r="D58" s="272">
        <v>4000</v>
      </c>
      <c r="E58" s="257"/>
      <c r="F58" s="257"/>
    </row>
    <row r="59" spans="1:6" s="6" customFormat="1" ht="53.25" customHeight="1">
      <c r="A59" s="54">
        <v>21081500</v>
      </c>
      <c r="B59" s="54" t="s">
        <v>243</v>
      </c>
      <c r="C59" s="271">
        <f t="shared" si="0"/>
        <v>0</v>
      </c>
      <c r="D59" s="272">
        <v>0</v>
      </c>
      <c r="E59" s="257"/>
      <c r="F59" s="257"/>
    </row>
    <row r="60" spans="1:6" s="5" customFormat="1" ht="37.5">
      <c r="A60" s="20">
        <v>22000000</v>
      </c>
      <c r="B60" s="25" t="s">
        <v>691</v>
      </c>
      <c r="C60" s="266">
        <f t="shared" si="0"/>
        <v>1048400</v>
      </c>
      <c r="D60" s="265">
        <f>SUM(D63,D67,D69)</f>
        <v>1048400</v>
      </c>
      <c r="E60" s="256"/>
      <c r="F60" s="256"/>
    </row>
    <row r="61" spans="1:6" s="5" customFormat="1" ht="18.75" hidden="1">
      <c r="A61" s="277">
        <v>22010000</v>
      </c>
      <c r="B61" s="278" t="s">
        <v>70</v>
      </c>
      <c r="C61" s="254">
        <f t="shared" si="0"/>
        <v>0</v>
      </c>
      <c r="D61" s="255">
        <f>D62</f>
        <v>0</v>
      </c>
      <c r="E61" s="256"/>
      <c r="F61" s="256"/>
    </row>
    <row r="62" spans="1:6" s="5" customFormat="1" ht="56.25" hidden="1">
      <c r="A62" s="279">
        <v>22010300</v>
      </c>
      <c r="B62" s="280" t="s">
        <v>86</v>
      </c>
      <c r="C62" s="254">
        <f t="shared" si="0"/>
        <v>0</v>
      </c>
      <c r="D62" s="255"/>
      <c r="E62" s="256"/>
      <c r="F62" s="256"/>
    </row>
    <row r="63" spans="1:6" s="5" customFormat="1" ht="20.25" customHeight="1">
      <c r="A63" s="20">
        <v>2201000</v>
      </c>
      <c r="B63" s="25" t="s">
        <v>164</v>
      </c>
      <c r="C63" s="266">
        <f>SUM(C64:C66)</f>
        <v>939300</v>
      </c>
      <c r="D63" s="265">
        <f>SUM(D64,D65,D66)</f>
        <v>939300</v>
      </c>
      <c r="E63" s="256"/>
      <c r="F63" s="256"/>
    </row>
    <row r="64" spans="1:6" s="5" customFormat="1" ht="53.25" customHeight="1">
      <c r="A64" s="137">
        <v>22010300</v>
      </c>
      <c r="B64" s="137" t="s">
        <v>81</v>
      </c>
      <c r="C64" s="266">
        <f t="shared" si="0"/>
        <v>35300</v>
      </c>
      <c r="D64" s="265">
        <v>35300</v>
      </c>
      <c r="E64" s="256"/>
      <c r="F64" s="256"/>
    </row>
    <row r="65" spans="1:6" s="5" customFormat="1" ht="19.5" customHeight="1">
      <c r="A65" s="57">
        <v>22012500</v>
      </c>
      <c r="B65" s="58" t="s">
        <v>158</v>
      </c>
      <c r="C65" s="266">
        <f t="shared" si="0"/>
        <v>466200</v>
      </c>
      <c r="D65" s="274">
        <v>466200</v>
      </c>
      <c r="E65" s="259"/>
      <c r="F65" s="259"/>
    </row>
    <row r="66" spans="1:6" s="5" customFormat="1" ht="34.5" customHeight="1">
      <c r="A66" s="138">
        <v>22012600</v>
      </c>
      <c r="B66" s="137" t="s">
        <v>82</v>
      </c>
      <c r="C66" s="266">
        <f t="shared" si="0"/>
        <v>437800</v>
      </c>
      <c r="D66" s="274">
        <v>437800</v>
      </c>
      <c r="E66" s="259"/>
      <c r="F66" s="259"/>
    </row>
    <row r="67" spans="1:6" ht="37.5">
      <c r="A67" s="20">
        <v>22080000</v>
      </c>
      <c r="B67" s="25" t="s">
        <v>45</v>
      </c>
      <c r="C67" s="266">
        <f t="shared" si="0"/>
        <v>103800</v>
      </c>
      <c r="D67" s="265">
        <f>D68</f>
        <v>103800</v>
      </c>
      <c r="E67" s="256"/>
      <c r="F67" s="256"/>
    </row>
    <row r="68" spans="1:6" s="6" customFormat="1" ht="31.5">
      <c r="A68" s="10">
        <v>22080400</v>
      </c>
      <c r="B68" s="41" t="s">
        <v>692</v>
      </c>
      <c r="C68" s="275">
        <f t="shared" si="0"/>
        <v>103800</v>
      </c>
      <c r="D68" s="272">
        <v>103800</v>
      </c>
      <c r="E68" s="257"/>
      <c r="F68" s="257"/>
    </row>
    <row r="69" spans="1:6" ht="18" customHeight="1">
      <c r="A69" s="20">
        <v>22090000</v>
      </c>
      <c r="B69" s="25" t="s">
        <v>693</v>
      </c>
      <c r="C69" s="266">
        <f t="shared" si="0"/>
        <v>5300</v>
      </c>
      <c r="D69" s="265">
        <f>SUM(D70,D71)</f>
        <v>5300</v>
      </c>
      <c r="E69" s="256"/>
      <c r="F69" s="256"/>
    </row>
    <row r="70" spans="1:6" ht="47.25">
      <c r="A70" s="10">
        <v>22090100</v>
      </c>
      <c r="B70" s="41" t="s">
        <v>65</v>
      </c>
      <c r="C70" s="271">
        <f t="shared" si="0"/>
        <v>1800</v>
      </c>
      <c r="D70" s="272">
        <v>1800</v>
      </c>
      <c r="E70" s="258"/>
      <c r="F70" s="258"/>
    </row>
    <row r="71" spans="1:6" ht="47.25">
      <c r="A71" s="59">
        <v>22090400</v>
      </c>
      <c r="B71" s="54" t="s">
        <v>44</v>
      </c>
      <c r="C71" s="271">
        <f t="shared" si="0"/>
        <v>3500</v>
      </c>
      <c r="D71" s="272">
        <v>3500</v>
      </c>
      <c r="E71" s="258"/>
      <c r="F71" s="258"/>
    </row>
    <row r="72" spans="1:6" s="5" customFormat="1" ht="18" customHeight="1">
      <c r="A72" s="20">
        <v>24000000</v>
      </c>
      <c r="B72" s="25" t="s">
        <v>694</v>
      </c>
      <c r="C72" s="266">
        <f t="shared" si="0"/>
        <v>11900</v>
      </c>
      <c r="D72" s="265">
        <f>D73</f>
        <v>6900</v>
      </c>
      <c r="E72" s="136">
        <f>SUM(E73,E77)</f>
        <v>5000</v>
      </c>
      <c r="F72" s="136">
        <f>SUM(F73,F77)</f>
        <v>0</v>
      </c>
    </row>
    <row r="73" spans="1:6" s="5" customFormat="1" ht="18" customHeight="1">
      <c r="A73" s="20">
        <v>24060000</v>
      </c>
      <c r="B73" s="25" t="s">
        <v>695</v>
      </c>
      <c r="C73" s="266">
        <f t="shared" si="0"/>
        <v>11900</v>
      </c>
      <c r="D73" s="265">
        <f>SUM(D74,D75,D76)</f>
        <v>6900</v>
      </c>
      <c r="E73" s="136">
        <f>SUM(E74,E75)</f>
        <v>5000</v>
      </c>
      <c r="F73" s="136">
        <v>0</v>
      </c>
    </row>
    <row r="74" spans="1:6" s="6" customFormat="1" ht="19.5" customHeight="1">
      <c r="A74" s="10">
        <v>24060300</v>
      </c>
      <c r="B74" s="41" t="s">
        <v>695</v>
      </c>
      <c r="C74" s="275">
        <f t="shared" si="0"/>
        <v>6900</v>
      </c>
      <c r="D74" s="272">
        <v>6900</v>
      </c>
      <c r="E74" s="135"/>
      <c r="F74" s="135"/>
    </row>
    <row r="75" spans="1:6" s="6" customFormat="1" ht="45.75" customHeight="1">
      <c r="A75" s="59">
        <v>24062100</v>
      </c>
      <c r="B75" s="54" t="s">
        <v>168</v>
      </c>
      <c r="C75" s="275">
        <f t="shared" si="0"/>
        <v>5000</v>
      </c>
      <c r="D75" s="272">
        <v>0</v>
      </c>
      <c r="E75" s="134">
        <v>5000</v>
      </c>
      <c r="F75" s="134">
        <v>0</v>
      </c>
    </row>
    <row r="76" spans="1:6" s="6" customFormat="1" ht="97.5" customHeight="1">
      <c r="A76" s="59">
        <v>24062200</v>
      </c>
      <c r="B76" s="54" t="s">
        <v>244</v>
      </c>
      <c r="C76" s="275">
        <f t="shared" si="0"/>
        <v>0</v>
      </c>
      <c r="D76" s="272">
        <v>0</v>
      </c>
      <c r="E76" s="134"/>
      <c r="F76" s="134"/>
    </row>
    <row r="77" spans="1:6" s="51" customFormat="1" ht="40.5" customHeight="1" hidden="1">
      <c r="A77" s="10">
        <v>24170000</v>
      </c>
      <c r="B77" s="3" t="s">
        <v>161</v>
      </c>
      <c r="C77" s="275">
        <f t="shared" si="0"/>
        <v>0</v>
      </c>
      <c r="D77" s="276">
        <v>0</v>
      </c>
      <c r="E77" s="264">
        <v>0</v>
      </c>
      <c r="F77" s="264">
        <v>0</v>
      </c>
    </row>
    <row r="78" spans="1:6" s="5" customFormat="1" ht="18" customHeight="1">
      <c r="A78" s="20">
        <v>25000000</v>
      </c>
      <c r="B78" s="25" t="s">
        <v>696</v>
      </c>
      <c r="C78" s="266">
        <f t="shared" si="0"/>
        <v>2572100</v>
      </c>
      <c r="D78" s="265"/>
      <c r="E78" s="136">
        <v>2572100</v>
      </c>
      <c r="F78" s="256"/>
    </row>
    <row r="79" spans="1:6" s="24" customFormat="1" ht="18" customHeight="1">
      <c r="A79" s="20">
        <v>30000000</v>
      </c>
      <c r="B79" s="25" t="s">
        <v>702</v>
      </c>
      <c r="C79" s="266">
        <f t="shared" si="0"/>
        <v>0</v>
      </c>
      <c r="D79" s="265">
        <f>D80</f>
        <v>0</v>
      </c>
      <c r="E79" s="265">
        <f>E81</f>
        <v>0</v>
      </c>
      <c r="F79" s="265">
        <f>F81</f>
        <v>0</v>
      </c>
    </row>
    <row r="80" spans="1:7" s="49" customFormat="1" ht="58.5" customHeight="1">
      <c r="A80" s="10">
        <v>31010200</v>
      </c>
      <c r="B80" s="55" t="s">
        <v>160</v>
      </c>
      <c r="C80" s="266">
        <f t="shared" si="0"/>
        <v>0</v>
      </c>
      <c r="D80" s="272">
        <v>0</v>
      </c>
      <c r="E80" s="134"/>
      <c r="F80" s="134"/>
      <c r="G80" s="50"/>
    </row>
    <row r="81" spans="1:6" s="5" customFormat="1" ht="18" customHeight="1">
      <c r="A81" s="20">
        <v>33000000</v>
      </c>
      <c r="B81" s="25" t="s">
        <v>344</v>
      </c>
      <c r="C81" s="266">
        <f t="shared" si="0"/>
        <v>0</v>
      </c>
      <c r="D81" s="265"/>
      <c r="E81" s="136">
        <f>E82</f>
        <v>0</v>
      </c>
      <c r="F81" s="136">
        <f>F82</f>
        <v>0</v>
      </c>
    </row>
    <row r="82" spans="1:6" s="5" customFormat="1" ht="18" customHeight="1">
      <c r="A82" s="8">
        <v>33010000</v>
      </c>
      <c r="B82" s="3" t="s">
        <v>345</v>
      </c>
      <c r="C82" s="275">
        <f t="shared" si="0"/>
        <v>0</v>
      </c>
      <c r="D82" s="265"/>
      <c r="E82" s="263">
        <f>E83</f>
        <v>0</v>
      </c>
      <c r="F82" s="263">
        <f>E82</f>
        <v>0</v>
      </c>
    </row>
    <row r="83" spans="1:6" s="6" customFormat="1" ht="132" customHeight="1">
      <c r="A83" s="7">
        <v>33010100</v>
      </c>
      <c r="B83" s="4" t="s">
        <v>548</v>
      </c>
      <c r="C83" s="271">
        <f t="shared" si="0"/>
        <v>0</v>
      </c>
      <c r="D83" s="272"/>
      <c r="E83" s="134">
        <v>0</v>
      </c>
      <c r="F83" s="134">
        <f>E83</f>
        <v>0</v>
      </c>
    </row>
    <row r="84" spans="1:6" ht="47.25" hidden="1">
      <c r="A84" s="10">
        <v>50080200</v>
      </c>
      <c r="B84" s="41" t="s">
        <v>66</v>
      </c>
      <c r="C84" s="254">
        <f t="shared" si="0"/>
        <v>0</v>
      </c>
      <c r="D84" s="258"/>
      <c r="E84" s="257"/>
      <c r="F84" s="258"/>
    </row>
    <row r="85" spans="1:8" s="27" customFormat="1" ht="18" customHeight="1">
      <c r="A85" s="26"/>
      <c r="B85" s="39" t="s">
        <v>705</v>
      </c>
      <c r="C85" s="282">
        <f t="shared" si="0"/>
        <v>124097500</v>
      </c>
      <c r="D85" s="281">
        <f>D10+D54+D79</f>
        <v>121472300</v>
      </c>
      <c r="E85" s="281">
        <f>E10+E54+E79</f>
        <v>2625200</v>
      </c>
      <c r="F85" s="281">
        <f>F10+F54+F79</f>
        <v>0</v>
      </c>
      <c r="G85" s="42"/>
      <c r="H85" s="28"/>
    </row>
    <row r="86" spans="1:6" s="2" customFormat="1" ht="37.5">
      <c r="A86" s="20">
        <v>40000000</v>
      </c>
      <c r="B86" s="25" t="s">
        <v>697</v>
      </c>
      <c r="C86" s="266">
        <f t="shared" si="0"/>
        <v>69900800</v>
      </c>
      <c r="D86" s="265">
        <f>D87</f>
        <v>69900800</v>
      </c>
      <c r="E86" s="255"/>
      <c r="F86" s="255"/>
    </row>
    <row r="87" spans="1:6" s="5" customFormat="1" ht="18" customHeight="1">
      <c r="A87" s="20">
        <v>41000000</v>
      </c>
      <c r="B87" s="25" t="s">
        <v>698</v>
      </c>
      <c r="C87" s="266">
        <f t="shared" si="0"/>
        <v>69900800</v>
      </c>
      <c r="D87" s="265">
        <f>D88+D90+D97+D95</f>
        <v>69900800</v>
      </c>
      <c r="E87" s="256"/>
      <c r="F87" s="256"/>
    </row>
    <row r="88" spans="1:6" ht="18" customHeight="1">
      <c r="A88" s="11">
        <v>41020000</v>
      </c>
      <c r="B88" s="16" t="s">
        <v>699</v>
      </c>
      <c r="C88" s="266">
        <f t="shared" si="0"/>
        <v>10914700</v>
      </c>
      <c r="D88" s="265">
        <f>D89</f>
        <v>10914700</v>
      </c>
      <c r="E88" s="136"/>
      <c r="F88" s="256"/>
    </row>
    <row r="89" spans="1:6" s="53" customFormat="1" ht="18.75">
      <c r="A89" s="10">
        <v>41020100</v>
      </c>
      <c r="B89" s="4" t="s">
        <v>87</v>
      </c>
      <c r="C89" s="271">
        <f t="shared" si="0"/>
        <v>10914700</v>
      </c>
      <c r="D89" s="272">
        <v>10914700</v>
      </c>
      <c r="E89" s="135"/>
      <c r="F89" s="257"/>
    </row>
    <row r="90" spans="1:6" ht="39.75" customHeight="1">
      <c r="A90" s="20">
        <v>41030000</v>
      </c>
      <c r="B90" s="25" t="s">
        <v>569</v>
      </c>
      <c r="C90" s="266">
        <f t="shared" si="0"/>
        <v>58622900</v>
      </c>
      <c r="D90" s="265">
        <f>D91+D92+D94</f>
        <v>58622900</v>
      </c>
      <c r="E90" s="256"/>
      <c r="F90" s="256"/>
    </row>
    <row r="91" spans="1:6" ht="12" customHeight="1" hidden="1">
      <c r="A91" s="458"/>
      <c r="B91" s="459"/>
      <c r="C91" s="266"/>
      <c r="D91" s="265"/>
      <c r="E91" s="256"/>
      <c r="F91" s="256"/>
    </row>
    <row r="92" spans="1:6" s="6" customFormat="1" ht="30.75" customHeight="1">
      <c r="A92" s="7">
        <v>41033900</v>
      </c>
      <c r="B92" s="718" t="s">
        <v>88</v>
      </c>
      <c r="C92" s="271">
        <f t="shared" si="0"/>
        <v>58622900</v>
      </c>
      <c r="D92" s="272">
        <v>58622900</v>
      </c>
      <c r="E92" s="257"/>
      <c r="F92" s="257"/>
    </row>
    <row r="93" spans="1:6" s="6" customFormat="1" ht="140.25" customHeight="1" hidden="1">
      <c r="A93" s="7">
        <v>41030700</v>
      </c>
      <c r="B93" s="4" t="s">
        <v>32</v>
      </c>
      <c r="C93" s="271">
        <f t="shared" si="0"/>
        <v>0</v>
      </c>
      <c r="D93" s="272"/>
      <c r="E93" s="257"/>
      <c r="F93" s="257"/>
    </row>
    <row r="94" spans="1:6" s="6" customFormat="1" ht="33.75" customHeight="1">
      <c r="A94" s="7">
        <v>41034200</v>
      </c>
      <c r="B94" s="4" t="s">
        <v>89</v>
      </c>
      <c r="C94" s="271">
        <f t="shared" si="0"/>
        <v>0</v>
      </c>
      <c r="D94" s="272">
        <v>0</v>
      </c>
      <c r="E94" s="257"/>
      <c r="F94" s="257"/>
    </row>
    <row r="95" spans="1:6" s="6" customFormat="1" ht="31.5" customHeight="1">
      <c r="A95" s="269">
        <v>41040000</v>
      </c>
      <c r="B95" s="270" t="s">
        <v>541</v>
      </c>
      <c r="C95" s="266">
        <f>SUM(D95)</f>
        <v>0</v>
      </c>
      <c r="D95" s="265">
        <f>SUM(D96)</f>
        <v>0</v>
      </c>
      <c r="E95" s="257"/>
      <c r="F95" s="257"/>
    </row>
    <row r="96" spans="1:6" s="6" customFormat="1" ht="46.5" customHeight="1">
      <c r="A96" s="327">
        <v>41040200</v>
      </c>
      <c r="B96" s="328" t="s">
        <v>542</v>
      </c>
      <c r="C96" s="271">
        <f>SUM(D96)</f>
        <v>0</v>
      </c>
      <c r="D96" s="272">
        <v>0</v>
      </c>
      <c r="E96" s="257"/>
      <c r="F96" s="257"/>
    </row>
    <row r="97" spans="1:6" s="6" customFormat="1" ht="36" customHeight="1">
      <c r="A97" s="269">
        <v>41050000</v>
      </c>
      <c r="B97" s="270" t="s">
        <v>570</v>
      </c>
      <c r="C97" s="266">
        <f>SUM(D97:E97)</f>
        <v>363200</v>
      </c>
      <c r="D97" s="265">
        <f>SUM(D98,D99,D100,D102,D104,D105,D103,D106,D101)</f>
        <v>363200</v>
      </c>
      <c r="E97" s="257" t="s">
        <v>169</v>
      </c>
      <c r="F97" s="257"/>
    </row>
    <row r="98" spans="1:6" s="346" customFormat="1" ht="48.75" customHeight="1">
      <c r="A98" s="327">
        <v>41051200</v>
      </c>
      <c r="B98" s="328" t="s">
        <v>540</v>
      </c>
      <c r="C98" s="271">
        <f t="shared" si="0"/>
        <v>0</v>
      </c>
      <c r="D98" s="272">
        <v>0</v>
      </c>
      <c r="E98" s="345"/>
      <c r="F98" s="345"/>
    </row>
    <row r="99" spans="1:6" s="6" customFormat="1" ht="62.25" customHeight="1" hidden="1">
      <c r="A99" s="7">
        <v>41030700</v>
      </c>
      <c r="B99" s="4" t="s">
        <v>32</v>
      </c>
      <c r="C99" s="271">
        <f t="shared" si="0"/>
        <v>0</v>
      </c>
      <c r="D99" s="272"/>
      <c r="E99" s="257"/>
      <c r="F99" s="257"/>
    </row>
    <row r="100" spans="1:6" s="6" customFormat="1" ht="63" hidden="1">
      <c r="A100" s="268">
        <v>41050200</v>
      </c>
      <c r="B100" s="267" t="s">
        <v>571</v>
      </c>
      <c r="C100" s="271">
        <f t="shared" si="0"/>
        <v>0</v>
      </c>
      <c r="D100" s="272"/>
      <c r="E100" s="257"/>
      <c r="F100" s="257"/>
    </row>
    <row r="101" spans="1:6" s="6" customFormat="1" ht="54.75" customHeight="1">
      <c r="A101" s="268">
        <v>41051400</v>
      </c>
      <c r="B101" s="267" t="s">
        <v>473</v>
      </c>
      <c r="C101" s="271">
        <f t="shared" si="0"/>
        <v>0</v>
      </c>
      <c r="D101" s="272">
        <v>0</v>
      </c>
      <c r="E101" s="257"/>
      <c r="F101" s="257"/>
    </row>
    <row r="102" spans="1:6" s="346" customFormat="1" ht="47.25">
      <c r="A102" s="327">
        <v>41051500</v>
      </c>
      <c r="B102" s="328" t="s">
        <v>706</v>
      </c>
      <c r="C102" s="271">
        <f t="shared" si="0"/>
        <v>0</v>
      </c>
      <c r="D102" s="272">
        <v>0</v>
      </c>
      <c r="E102" s="345"/>
      <c r="F102" s="345"/>
    </row>
    <row r="103" spans="1:6" s="346" customFormat="1" ht="63" hidden="1">
      <c r="A103" s="328">
        <v>41053000</v>
      </c>
      <c r="B103" s="328" t="s">
        <v>460</v>
      </c>
      <c r="C103" s="271">
        <f t="shared" si="0"/>
        <v>0</v>
      </c>
      <c r="D103" s="272">
        <v>0</v>
      </c>
      <c r="E103" s="345"/>
      <c r="F103" s="345"/>
    </row>
    <row r="104" spans="1:6" s="346" customFormat="1" ht="31.5" customHeight="1">
      <c r="A104" s="268">
        <v>41053900</v>
      </c>
      <c r="B104" s="267" t="s">
        <v>314</v>
      </c>
      <c r="C104" s="271">
        <f t="shared" si="0"/>
        <v>40200</v>
      </c>
      <c r="D104" s="272">
        <v>40200</v>
      </c>
      <c r="E104" s="345"/>
      <c r="F104" s="345"/>
    </row>
    <row r="105" spans="1:6" s="6" customFormat="1" ht="48.75" customHeight="1">
      <c r="A105" s="458">
        <v>41055000</v>
      </c>
      <c r="B105" s="459" t="s">
        <v>246</v>
      </c>
      <c r="C105" s="271">
        <f t="shared" si="0"/>
        <v>323000</v>
      </c>
      <c r="D105" s="273">
        <v>323000</v>
      </c>
      <c r="E105" s="261"/>
      <c r="F105" s="257"/>
    </row>
    <row r="106" spans="1:6" s="6" customFormat="1" ht="15.75" customHeight="1">
      <c r="A106" s="327"/>
      <c r="B106" s="328"/>
      <c r="C106" s="271">
        <f t="shared" si="0"/>
        <v>0</v>
      </c>
      <c r="D106" s="273">
        <v>0</v>
      </c>
      <c r="E106" s="261"/>
      <c r="F106" s="257"/>
    </row>
    <row r="107" spans="1:6" s="6" customFormat="1" ht="18.75">
      <c r="A107" s="268"/>
      <c r="B107" s="267"/>
      <c r="C107" s="271">
        <f aca="true" t="shared" si="1" ref="C107:C115">D107+E107</f>
        <v>0</v>
      </c>
      <c r="D107" s="272">
        <v>0</v>
      </c>
      <c r="E107" s="261"/>
      <c r="F107" s="257"/>
    </row>
    <row r="108" spans="1:6" ht="63" hidden="1">
      <c r="A108" s="9">
        <v>41036000</v>
      </c>
      <c r="B108" s="47" t="s">
        <v>36</v>
      </c>
      <c r="C108" s="254">
        <f t="shared" si="1"/>
        <v>0</v>
      </c>
      <c r="D108" s="258"/>
      <c r="E108" s="262"/>
      <c r="F108" s="258"/>
    </row>
    <row r="109" spans="1:6" ht="62.25" customHeight="1" hidden="1">
      <c r="A109" s="9">
        <v>41036300</v>
      </c>
      <c r="B109" s="47" t="s">
        <v>33</v>
      </c>
      <c r="C109" s="254">
        <f t="shared" si="1"/>
        <v>0</v>
      </c>
      <c r="D109" s="258"/>
      <c r="E109" s="262"/>
      <c r="F109" s="258"/>
    </row>
    <row r="110" spans="1:6" ht="62.25" customHeight="1" hidden="1">
      <c r="A110" s="9">
        <v>41037000</v>
      </c>
      <c r="B110" s="47" t="s">
        <v>34</v>
      </c>
      <c r="C110" s="254">
        <f t="shared" si="1"/>
        <v>0</v>
      </c>
      <c r="D110" s="258"/>
      <c r="E110" s="262"/>
      <c r="F110" s="258"/>
    </row>
    <row r="111" spans="1:6" ht="62.25" customHeight="1" hidden="1">
      <c r="A111" s="9">
        <v>41038000</v>
      </c>
      <c r="B111" s="47" t="s">
        <v>35</v>
      </c>
      <c r="C111" s="254">
        <f t="shared" si="1"/>
        <v>0</v>
      </c>
      <c r="D111" s="258"/>
      <c r="E111" s="262"/>
      <c r="F111" s="258"/>
    </row>
    <row r="112" spans="1:6" ht="62.25" customHeight="1" hidden="1">
      <c r="A112" s="9">
        <v>41038200</v>
      </c>
      <c r="B112" s="47" t="s">
        <v>38</v>
      </c>
      <c r="C112" s="254">
        <f t="shared" si="1"/>
        <v>0</v>
      </c>
      <c r="D112" s="258"/>
      <c r="E112" s="262"/>
      <c r="F112" s="258"/>
    </row>
    <row r="113" spans="1:6" s="5" customFormat="1" ht="15" customHeight="1" hidden="1">
      <c r="A113" s="22">
        <v>43000000</v>
      </c>
      <c r="B113" s="23" t="s">
        <v>37</v>
      </c>
      <c r="C113" s="254">
        <f t="shared" si="1"/>
        <v>0</v>
      </c>
      <c r="D113" s="256"/>
      <c r="E113" s="256">
        <f>E114</f>
        <v>0</v>
      </c>
      <c r="F113" s="256">
        <f>F114</f>
        <v>0</v>
      </c>
    </row>
    <row r="114" spans="1:6" ht="31.5" hidden="1">
      <c r="A114" s="9">
        <v>43010000</v>
      </c>
      <c r="B114" s="21" t="s">
        <v>700</v>
      </c>
      <c r="C114" s="254">
        <f t="shared" si="1"/>
        <v>0</v>
      </c>
      <c r="D114" s="258"/>
      <c r="E114" s="258">
        <v>0</v>
      </c>
      <c r="F114" s="258">
        <f>E114</f>
        <v>0</v>
      </c>
    </row>
    <row r="115" spans="1:6" s="29" customFormat="1" ht="18" customHeight="1">
      <c r="A115" s="26"/>
      <c r="B115" s="39" t="s">
        <v>701</v>
      </c>
      <c r="C115" s="282">
        <f t="shared" si="1"/>
        <v>193998300</v>
      </c>
      <c r="D115" s="281">
        <f>D85+D86</f>
        <v>191373100</v>
      </c>
      <c r="E115" s="281">
        <f>E85+E86</f>
        <v>2625200</v>
      </c>
      <c r="F115" s="281">
        <f>F85</f>
        <v>0</v>
      </c>
    </row>
    <row r="116" spans="1:6" ht="15.75" customHeight="1">
      <c r="A116" s="12"/>
      <c r="B116" s="40"/>
      <c r="C116" s="40"/>
      <c r="D116" s="60" t="s">
        <v>169</v>
      </c>
      <c r="E116" s="60"/>
      <c r="F116" s="60"/>
    </row>
    <row r="117" spans="1:6" ht="15.75" customHeight="1">
      <c r="A117" s="12"/>
      <c r="B117" s="40"/>
      <c r="C117" s="40"/>
      <c r="D117" s="60" t="s">
        <v>169</v>
      </c>
      <c r="E117" s="61"/>
      <c r="F117" s="60"/>
    </row>
    <row r="118" spans="1:6" ht="22.5" customHeight="1">
      <c r="A118" s="13"/>
      <c r="B118" s="17" t="s">
        <v>180</v>
      </c>
      <c r="C118" s="17"/>
      <c r="D118" s="60"/>
      <c r="E118" s="31" t="s">
        <v>335</v>
      </c>
      <c r="F118" s="60"/>
    </row>
    <row r="119" spans="1:6" ht="18.75">
      <c r="A119" s="15"/>
      <c r="B119" s="43"/>
      <c r="C119" s="43"/>
      <c r="D119" s="60"/>
      <c r="E119" s="60"/>
      <c r="F119" s="60"/>
    </row>
    <row r="120" spans="1:6" ht="12.75">
      <c r="A120" s="62"/>
      <c r="B120" s="63"/>
      <c r="C120" s="63"/>
      <c r="D120" s="60"/>
      <c r="E120" s="60"/>
      <c r="F120" s="60"/>
    </row>
    <row r="121" spans="1:6" ht="12.75">
      <c r="A121" s="62"/>
      <c r="B121" s="63"/>
      <c r="C121" s="63"/>
      <c r="D121" s="60"/>
      <c r="E121" s="60"/>
      <c r="F121" s="60"/>
    </row>
    <row r="122" spans="1:6" ht="12.75">
      <c r="A122" s="62"/>
      <c r="B122" s="63"/>
      <c r="C122" s="63"/>
      <c r="D122" s="60"/>
      <c r="E122" s="60"/>
      <c r="F122" s="60"/>
    </row>
    <row r="123" spans="1:6" ht="12.75">
      <c r="A123" s="62"/>
      <c r="B123" s="63"/>
      <c r="C123" s="63"/>
      <c r="D123" s="60"/>
      <c r="E123" s="60"/>
      <c r="F123" s="60"/>
    </row>
    <row r="124" spans="1:6" ht="12.75">
      <c r="A124" s="62"/>
      <c r="B124" s="63"/>
      <c r="C124" s="63"/>
      <c r="D124" s="60"/>
      <c r="E124" s="60"/>
      <c r="F124" s="60"/>
    </row>
    <row r="125" spans="1:6" ht="12.75">
      <c r="A125" s="62"/>
      <c r="B125" s="63"/>
      <c r="C125" s="63"/>
      <c r="D125" s="60"/>
      <c r="E125" s="60"/>
      <c r="F125" s="60"/>
    </row>
    <row r="126" spans="1:6" ht="12.75">
      <c r="A126" s="62"/>
      <c r="B126" s="63"/>
      <c r="C126" s="63"/>
      <c r="D126" s="60"/>
      <c r="E126" s="60"/>
      <c r="F126" s="60"/>
    </row>
    <row r="127" spans="1:6" ht="12.75">
      <c r="A127" s="62"/>
      <c r="B127" s="63"/>
      <c r="C127" s="63"/>
      <c r="D127" s="60"/>
      <c r="E127" s="60"/>
      <c r="F127" s="60"/>
    </row>
    <row r="128" spans="1:6" ht="12.75">
      <c r="A128" s="62"/>
      <c r="B128" s="63"/>
      <c r="C128" s="63"/>
      <c r="D128" s="60"/>
      <c r="E128" s="60"/>
      <c r="F128" s="60"/>
    </row>
    <row r="129" spans="1:6" ht="12.75">
      <c r="A129" s="62"/>
      <c r="B129" s="63"/>
      <c r="C129" s="63"/>
      <c r="D129" s="60"/>
      <c r="E129" s="60"/>
      <c r="F129" s="60"/>
    </row>
    <row r="130" spans="1:6" ht="12.75">
      <c r="A130" s="62"/>
      <c r="B130" s="63"/>
      <c r="C130" s="63"/>
      <c r="D130" s="60"/>
      <c r="E130" s="60"/>
      <c r="F130" s="60"/>
    </row>
    <row r="131" spans="1:6" ht="12.75">
      <c r="A131" s="62"/>
      <c r="B131" s="63"/>
      <c r="C131" s="63"/>
      <c r="D131" s="60"/>
      <c r="E131" s="60"/>
      <c r="F131" s="60"/>
    </row>
    <row r="132" spans="3:6" ht="12.75">
      <c r="C132" s="63"/>
      <c r="D132" s="60"/>
      <c r="E132" s="60"/>
      <c r="F132" s="60"/>
    </row>
    <row r="133" spans="3:6" ht="12.75">
      <c r="C133" s="63"/>
      <c r="D133" s="60"/>
      <c r="E133" s="60"/>
      <c r="F133" s="60"/>
    </row>
    <row r="134" spans="3:6" ht="12.75">
      <c r="C134" s="63"/>
      <c r="D134" s="60"/>
      <c r="E134" s="60"/>
      <c r="F134" s="60"/>
    </row>
    <row r="135" spans="3:6" ht="12.75">
      <c r="C135" s="63"/>
      <c r="D135" s="60"/>
      <c r="E135" s="60"/>
      <c r="F135" s="60"/>
    </row>
    <row r="136" spans="3:6" ht="12.75">
      <c r="C136" s="63"/>
      <c r="D136" s="60"/>
      <c r="E136" s="60"/>
      <c r="F136" s="60"/>
    </row>
    <row r="137" spans="3:6" ht="12.75">
      <c r="C137" s="63"/>
      <c r="D137" s="60"/>
      <c r="E137" s="60"/>
      <c r="F137" s="60"/>
    </row>
    <row r="138" spans="3:6" ht="12.75">
      <c r="C138" s="63"/>
      <c r="D138" s="60"/>
      <c r="E138" s="60"/>
      <c r="F138" s="60"/>
    </row>
    <row r="139" spans="3:6" ht="12.75">
      <c r="C139" s="63"/>
      <c r="D139" s="60"/>
      <c r="E139" s="60"/>
      <c r="F139" s="60"/>
    </row>
    <row r="140" spans="3:6" ht="12.75">
      <c r="C140" s="63"/>
      <c r="D140" s="60"/>
      <c r="E140" s="60"/>
      <c r="F140" s="60"/>
    </row>
    <row r="141" spans="3:6" ht="12.75">
      <c r="C141" s="63"/>
      <c r="D141" s="60"/>
      <c r="E141" s="60"/>
      <c r="F141" s="60"/>
    </row>
    <row r="142" spans="3:6" ht="12.75">
      <c r="C142" s="63"/>
      <c r="D142" s="60"/>
      <c r="E142" s="60"/>
      <c r="F142" s="60"/>
    </row>
    <row r="143" spans="3:6" ht="12.75">
      <c r="C143" s="63"/>
      <c r="D143" s="60"/>
      <c r="E143" s="60"/>
      <c r="F143" s="60"/>
    </row>
    <row r="144" spans="3:6" ht="12.75">
      <c r="C144" s="63"/>
      <c r="D144" s="60"/>
      <c r="E144" s="60"/>
      <c r="F144" s="60"/>
    </row>
    <row r="145" spans="3:6" ht="12.75">
      <c r="C145" s="63"/>
      <c r="D145" s="60"/>
      <c r="E145" s="60"/>
      <c r="F145" s="60"/>
    </row>
    <row r="146" spans="3:6" ht="12.75">
      <c r="C146" s="63"/>
      <c r="D146" s="60"/>
      <c r="E146" s="60"/>
      <c r="F146" s="60"/>
    </row>
    <row r="147" spans="3:6" ht="12.75">
      <c r="C147" s="63"/>
      <c r="D147" s="60"/>
      <c r="E147" s="60"/>
      <c r="F147" s="60"/>
    </row>
  </sheetData>
  <sheetProtection/>
  <mergeCells count="8">
    <mergeCell ref="E2:G4"/>
    <mergeCell ref="A7:A8"/>
    <mergeCell ref="B7:B8"/>
    <mergeCell ref="D7:D8"/>
    <mergeCell ref="E7:F7"/>
    <mergeCell ref="C7:C8"/>
    <mergeCell ref="A5:F5"/>
    <mergeCell ref="A6:B6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6" r:id="rId1"/>
  <rowBreaks count="2" manualBreakCount="2">
    <brk id="47" max="6" man="1"/>
    <brk id="9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="85" zoomScaleNormal="85" zoomScalePageLayoutView="0" workbookViewId="0" topLeftCell="A1">
      <selection activeCell="E1" sqref="E1:F1"/>
    </sheetView>
  </sheetViews>
  <sheetFormatPr defaultColWidth="9.140625" defaultRowHeight="12.75"/>
  <cols>
    <col min="1" max="1" width="15.140625" style="64" customWidth="1"/>
    <col min="2" max="2" width="46.7109375" style="64" customWidth="1"/>
    <col min="3" max="3" width="24.57421875" style="64" customWidth="1"/>
    <col min="4" max="4" width="28.00390625" style="64" customWidth="1"/>
    <col min="5" max="6" width="24.8515625" style="64" customWidth="1"/>
    <col min="7" max="16384" width="9.140625" style="64" customWidth="1"/>
  </cols>
  <sheetData>
    <row r="1" spans="5:8" ht="153.75" customHeight="1">
      <c r="E1" s="803" t="s">
        <v>764</v>
      </c>
      <c r="F1" s="803"/>
      <c r="G1" s="326"/>
      <c r="H1" s="65"/>
    </row>
    <row r="2" spans="1:6" ht="27" customHeight="1">
      <c r="A2" s="804" t="s">
        <v>481</v>
      </c>
      <c r="B2" s="804"/>
      <c r="C2" s="804"/>
      <c r="D2" s="804"/>
      <c r="E2" s="804"/>
      <c r="F2" s="804"/>
    </row>
    <row r="3" spans="1:2" ht="25.5" customHeight="1">
      <c r="A3" s="806">
        <v>25539000000</v>
      </c>
      <c r="B3" s="806"/>
    </row>
    <row r="4" spans="1:6" ht="18">
      <c r="A4" s="805" t="s">
        <v>170</v>
      </c>
      <c r="B4" s="805" t="s">
        <v>539</v>
      </c>
      <c r="C4" s="807" t="s">
        <v>359</v>
      </c>
      <c r="D4" s="805" t="s">
        <v>683</v>
      </c>
      <c r="E4" s="805" t="s">
        <v>684</v>
      </c>
      <c r="F4" s="805"/>
    </row>
    <row r="5" spans="1:6" ht="18" customHeight="1">
      <c r="A5" s="805"/>
      <c r="B5" s="805"/>
      <c r="C5" s="808"/>
      <c r="D5" s="805"/>
      <c r="E5" s="805" t="s">
        <v>359</v>
      </c>
      <c r="F5" s="805" t="s">
        <v>171</v>
      </c>
    </row>
    <row r="6" spans="1:6" ht="23.25" customHeight="1">
      <c r="A6" s="805"/>
      <c r="B6" s="805"/>
      <c r="C6" s="809"/>
      <c r="D6" s="805"/>
      <c r="E6" s="805"/>
      <c r="F6" s="805"/>
    </row>
    <row r="7" spans="1:6" s="67" customFormat="1" ht="12.75">
      <c r="A7" s="66">
        <v>1</v>
      </c>
      <c r="B7" s="66">
        <v>2</v>
      </c>
      <c r="C7" s="66">
        <v>3</v>
      </c>
      <c r="D7" s="66">
        <v>4</v>
      </c>
      <c r="E7" s="66">
        <v>5</v>
      </c>
      <c r="F7" s="66">
        <v>6</v>
      </c>
    </row>
    <row r="8" spans="1:6" s="72" customFormat="1" ht="30" customHeight="1" hidden="1">
      <c r="A8" s="68">
        <v>200000</v>
      </c>
      <c r="B8" s="69" t="s">
        <v>172</v>
      </c>
      <c r="C8" s="69"/>
      <c r="D8" s="70" t="s">
        <v>173</v>
      </c>
      <c r="E8" s="71">
        <v>1168127</v>
      </c>
      <c r="F8" s="71">
        <v>1168127</v>
      </c>
    </row>
    <row r="9" spans="1:6" s="72" customFormat="1" ht="46.5" customHeight="1" hidden="1">
      <c r="A9" s="68">
        <v>208000</v>
      </c>
      <c r="B9" s="69" t="s">
        <v>174</v>
      </c>
      <c r="C9" s="69"/>
      <c r="D9" s="70" t="s">
        <v>173</v>
      </c>
      <c r="E9" s="71">
        <v>1168127</v>
      </c>
      <c r="F9" s="71">
        <v>1168127</v>
      </c>
    </row>
    <row r="10" spans="1:6" s="72" customFormat="1" ht="24.75" customHeight="1" hidden="1">
      <c r="A10" s="73">
        <v>208100</v>
      </c>
      <c r="B10" s="74" t="s">
        <v>175</v>
      </c>
      <c r="C10" s="74"/>
      <c r="D10" s="75">
        <v>321100</v>
      </c>
      <c r="E10" s="75">
        <v>301057</v>
      </c>
      <c r="F10" s="75">
        <v>301057</v>
      </c>
    </row>
    <row r="11" spans="1:6" s="72" customFormat="1" ht="54.75" customHeight="1" hidden="1">
      <c r="A11" s="73">
        <v>208400</v>
      </c>
      <c r="B11" s="74" t="s">
        <v>176</v>
      </c>
      <c r="C11" s="74"/>
      <c r="D11" s="75">
        <v>-867070</v>
      </c>
      <c r="E11" s="75">
        <v>867070</v>
      </c>
      <c r="F11" s="75">
        <v>867070</v>
      </c>
    </row>
    <row r="12" spans="1:6" s="72" customFormat="1" ht="36" customHeight="1" hidden="1">
      <c r="A12" s="68"/>
      <c r="B12" s="69" t="s">
        <v>177</v>
      </c>
      <c r="C12" s="69"/>
      <c r="D12" s="70" t="s">
        <v>173</v>
      </c>
      <c r="E12" s="71">
        <v>1168127</v>
      </c>
      <c r="F12" s="71">
        <v>1168127</v>
      </c>
    </row>
    <row r="13" spans="1:6" s="72" customFormat="1" ht="36" customHeight="1">
      <c r="A13" s="68"/>
      <c r="B13" s="69" t="s">
        <v>461</v>
      </c>
      <c r="C13" s="69"/>
      <c r="D13" s="70"/>
      <c r="E13" s="71"/>
      <c r="F13" s="71"/>
    </row>
    <row r="14" spans="1:6" s="72" customFormat="1" ht="45.75" customHeight="1">
      <c r="A14" s="68">
        <v>200000</v>
      </c>
      <c r="B14" s="69" t="s">
        <v>172</v>
      </c>
      <c r="C14" s="632"/>
      <c r="D14" s="71">
        <v>-1060000</v>
      </c>
      <c r="E14" s="71">
        <v>1060000</v>
      </c>
      <c r="F14" s="71">
        <v>1060000</v>
      </c>
    </row>
    <row r="15" spans="1:6" s="72" customFormat="1" ht="32.25" customHeight="1">
      <c r="A15" s="68">
        <v>208000</v>
      </c>
      <c r="B15" s="69" t="s">
        <v>174</v>
      </c>
      <c r="C15" s="632">
        <f>D15+E15</f>
        <v>0</v>
      </c>
      <c r="D15" s="71">
        <v>-1060000</v>
      </c>
      <c r="E15" s="71">
        <v>1060000</v>
      </c>
      <c r="F15" s="71">
        <v>1060000</v>
      </c>
    </row>
    <row r="16" spans="1:6" s="72" customFormat="1" ht="32.25" customHeight="1">
      <c r="A16" s="73">
        <v>208100</v>
      </c>
      <c r="B16" s="74" t="s">
        <v>175</v>
      </c>
      <c r="C16" s="75">
        <f>D16+E16</f>
        <v>0</v>
      </c>
      <c r="D16" s="75"/>
      <c r="E16" s="75"/>
      <c r="F16" s="365"/>
    </row>
    <row r="17" spans="1:6" s="72" customFormat="1" ht="57" customHeight="1">
      <c r="A17" s="73">
        <v>208400</v>
      </c>
      <c r="B17" s="74" t="s">
        <v>176</v>
      </c>
      <c r="C17" s="75">
        <f>D17+E17</f>
        <v>0</v>
      </c>
      <c r="D17" s="71">
        <v>-1060000</v>
      </c>
      <c r="E17" s="71">
        <v>1060000</v>
      </c>
      <c r="F17" s="71">
        <v>1060000</v>
      </c>
    </row>
    <row r="18" spans="1:6" ht="18.75" customHeight="1">
      <c r="A18" s="68"/>
      <c r="B18" s="69" t="s">
        <v>463</v>
      </c>
      <c r="C18" s="632"/>
      <c r="D18" s="71">
        <v>-1060000</v>
      </c>
      <c r="E18" s="71">
        <v>1060000</v>
      </c>
      <c r="F18" s="71">
        <v>1060000</v>
      </c>
    </row>
    <row r="19" spans="1:6" ht="34.5" customHeight="1">
      <c r="A19" s="68"/>
      <c r="B19" s="69" t="s">
        <v>462</v>
      </c>
      <c r="C19" s="75"/>
      <c r="D19" s="71"/>
      <c r="E19" s="71"/>
      <c r="F19" s="71"/>
    </row>
    <row r="20" spans="1:6" ht="34.5" customHeight="1">
      <c r="A20" s="68">
        <v>600000</v>
      </c>
      <c r="B20" s="69" t="s">
        <v>178</v>
      </c>
      <c r="C20" s="632"/>
      <c r="D20" s="71">
        <v>-1060000</v>
      </c>
      <c r="E20" s="71">
        <v>1060000</v>
      </c>
      <c r="F20" s="71">
        <v>1060000</v>
      </c>
    </row>
    <row r="21" spans="1:6" ht="24" customHeight="1">
      <c r="A21" s="68">
        <v>602000</v>
      </c>
      <c r="B21" s="69" t="s">
        <v>179</v>
      </c>
      <c r="C21" s="632"/>
      <c r="D21" s="71">
        <v>-1060000</v>
      </c>
      <c r="E21" s="71">
        <v>1060000</v>
      </c>
      <c r="F21" s="71">
        <v>1060000</v>
      </c>
    </row>
    <row r="22" spans="1:6" ht="18.75">
      <c r="A22" s="73">
        <v>602100</v>
      </c>
      <c r="B22" s="74" t="s">
        <v>175</v>
      </c>
      <c r="C22" s="75">
        <f>D22+E22</f>
        <v>0</v>
      </c>
      <c r="D22" s="75"/>
      <c r="E22" s="75"/>
      <c r="F22" s="366"/>
    </row>
    <row r="23" spans="1:6" ht="75">
      <c r="A23" s="76">
        <v>602400</v>
      </c>
      <c r="B23" s="74" t="s">
        <v>176</v>
      </c>
      <c r="C23" s="75">
        <f>D23+E23</f>
        <v>0</v>
      </c>
      <c r="D23" s="71">
        <v>-1060000</v>
      </c>
      <c r="E23" s="71">
        <v>1060000</v>
      </c>
      <c r="F23" s="71">
        <v>1060000</v>
      </c>
    </row>
    <row r="24" spans="1:6" ht="18.75" customHeight="1">
      <c r="A24" s="68"/>
      <c r="B24" s="69" t="s">
        <v>463</v>
      </c>
      <c r="C24" s="632"/>
      <c r="D24" s="71">
        <v>-1060000</v>
      </c>
      <c r="E24" s="71">
        <v>1060000</v>
      </c>
      <c r="F24" s="71">
        <v>1060000</v>
      </c>
    </row>
    <row r="27" spans="2:5" ht="18.75">
      <c r="B27" s="77" t="s">
        <v>180</v>
      </c>
      <c r="C27" s="77"/>
      <c r="D27" s="77"/>
      <c r="E27" s="77" t="s">
        <v>335</v>
      </c>
    </row>
  </sheetData>
  <sheetProtection/>
  <mergeCells count="10">
    <mergeCell ref="E1:F1"/>
    <mergeCell ref="A2:F2"/>
    <mergeCell ref="E5:E6"/>
    <mergeCell ref="F5:F6"/>
    <mergeCell ref="E4:F4"/>
    <mergeCell ref="A3:B3"/>
    <mergeCell ref="A4:A6"/>
    <mergeCell ref="B4:B6"/>
    <mergeCell ref="D4:D6"/>
    <mergeCell ref="C4:C6"/>
  </mergeCells>
  <printOptions/>
  <pageMargins left="0.75" right="0.75" top="1" bottom="1" header="0.5" footer="0.5"/>
  <pageSetup horizontalDpi="600" verticalDpi="600" orientation="landscape" paperSize="9" scale="61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179"/>
  <sheetViews>
    <sheetView showZeros="0" zoomScale="50" zoomScaleNormal="50" workbookViewId="0" topLeftCell="B1">
      <pane xSplit="4" ySplit="7" topLeftCell="F174" activePane="bottomRight" state="frozen"/>
      <selection pane="topLeft" activeCell="B1" sqref="B1"/>
      <selection pane="topRight" activeCell="F1" sqref="F1"/>
      <selection pane="bottomLeft" activeCell="B8" sqref="B8"/>
      <selection pane="bottomRight" activeCell="P1" sqref="P1:R1"/>
    </sheetView>
  </sheetViews>
  <sheetFormatPr defaultColWidth="8.8515625" defaultRowHeight="12.75"/>
  <cols>
    <col min="1" max="1" width="3.7109375" style="622" customWidth="1"/>
    <col min="2" max="2" width="19.7109375" style="481" customWidth="1"/>
    <col min="3" max="3" width="15.00390625" style="481" customWidth="1"/>
    <col min="4" max="4" width="16.421875" style="481" customWidth="1"/>
    <col min="5" max="5" width="55.8515625" style="630" customWidth="1"/>
    <col min="6" max="6" width="17.57421875" style="481" customWidth="1"/>
    <col min="7" max="7" width="25.8515625" style="481" customWidth="1"/>
    <col min="8" max="8" width="17.421875" style="481" customWidth="1"/>
    <col min="9" max="9" width="15.7109375" style="481" customWidth="1"/>
    <col min="10" max="10" width="14.7109375" style="481" customWidth="1"/>
    <col min="11" max="11" width="16.28125" style="481" customWidth="1"/>
    <col min="12" max="13" width="14.8515625" style="481" customWidth="1"/>
    <col min="14" max="14" width="16.00390625" style="482" customWidth="1"/>
    <col min="15" max="15" width="13.57421875" style="481" customWidth="1"/>
    <col min="16" max="16" width="14.57421875" style="481" customWidth="1"/>
    <col min="17" max="17" width="19.28125" style="481" customWidth="1"/>
    <col min="18" max="18" width="25.421875" style="481" customWidth="1"/>
    <col min="19" max="19" width="8.8515625" style="482" customWidth="1"/>
    <col min="20" max="20" width="22.57421875" style="482" customWidth="1"/>
    <col min="21" max="21" width="19.421875" style="482" customWidth="1"/>
    <col min="22" max="22" width="13.00390625" style="482" bestFit="1" customWidth="1"/>
    <col min="23" max="16384" width="8.8515625" style="482" customWidth="1"/>
  </cols>
  <sheetData>
    <row r="1" spans="1:18" ht="196.5" customHeight="1">
      <c r="A1" s="478"/>
      <c r="B1" s="478"/>
      <c r="C1" s="478"/>
      <c r="D1" s="478"/>
      <c r="E1" s="479"/>
      <c r="F1" s="478"/>
      <c r="G1" s="478"/>
      <c r="H1" s="478"/>
      <c r="I1" s="478"/>
      <c r="J1" s="478"/>
      <c r="K1" s="478"/>
      <c r="L1" s="478"/>
      <c r="M1" s="478"/>
      <c r="N1" s="480"/>
      <c r="P1" s="820" t="s">
        <v>765</v>
      </c>
      <c r="Q1" s="820"/>
      <c r="R1" s="820"/>
    </row>
    <row r="2" spans="1:18" ht="12" customHeight="1">
      <c r="A2" s="478"/>
      <c r="B2" s="478"/>
      <c r="C2" s="478"/>
      <c r="D2" s="478"/>
      <c r="E2" s="479"/>
      <c r="F2" s="478"/>
      <c r="G2" s="478"/>
      <c r="H2" s="478"/>
      <c r="I2" s="478"/>
      <c r="J2" s="478"/>
      <c r="K2" s="478"/>
      <c r="L2" s="478"/>
      <c r="M2" s="478"/>
      <c r="N2" s="480"/>
      <c r="O2" s="822"/>
      <c r="P2" s="822"/>
      <c r="Q2" s="822"/>
      <c r="R2" s="822"/>
    </row>
    <row r="3" spans="1:18" ht="49.5" customHeight="1">
      <c r="A3" s="483"/>
      <c r="B3" s="821" t="s">
        <v>482</v>
      </c>
      <c r="C3" s="821"/>
      <c r="D3" s="821"/>
      <c r="E3" s="821"/>
      <c r="F3" s="821"/>
      <c r="G3" s="821"/>
      <c r="H3" s="821"/>
      <c r="I3" s="821"/>
      <c r="J3" s="821"/>
      <c r="K3" s="821"/>
      <c r="L3" s="821"/>
      <c r="M3" s="821"/>
      <c r="N3" s="821"/>
      <c r="O3" s="821"/>
      <c r="P3" s="821"/>
      <c r="Q3" s="821"/>
      <c r="R3" s="485" t="s">
        <v>181</v>
      </c>
    </row>
    <row r="4" spans="1:18" ht="28.5" customHeight="1">
      <c r="A4" s="483"/>
      <c r="B4" s="818">
        <v>25539000000</v>
      </c>
      <c r="C4" s="818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6"/>
      <c r="O4" s="484"/>
      <c r="P4" s="484"/>
      <c r="Q4" s="484"/>
      <c r="R4" s="485"/>
    </row>
    <row r="5" spans="1:18" ht="72" customHeight="1">
      <c r="A5" s="811"/>
      <c r="B5" s="817" t="s">
        <v>635</v>
      </c>
      <c r="C5" s="817" t="s">
        <v>357</v>
      </c>
      <c r="D5" s="814" t="s">
        <v>367</v>
      </c>
      <c r="E5" s="819" t="s">
        <v>356</v>
      </c>
      <c r="F5" s="812" t="s">
        <v>683</v>
      </c>
      <c r="G5" s="812"/>
      <c r="H5" s="812"/>
      <c r="I5" s="812"/>
      <c r="J5" s="812"/>
      <c r="K5" s="812" t="s">
        <v>684</v>
      </c>
      <c r="L5" s="812"/>
      <c r="M5" s="812"/>
      <c r="N5" s="812"/>
      <c r="O5" s="812"/>
      <c r="P5" s="812"/>
      <c r="Q5" s="812"/>
      <c r="R5" s="813" t="s">
        <v>120</v>
      </c>
    </row>
    <row r="6" spans="1:18" ht="21" customHeight="1">
      <c r="A6" s="811"/>
      <c r="B6" s="817"/>
      <c r="C6" s="817"/>
      <c r="D6" s="815"/>
      <c r="E6" s="819"/>
      <c r="F6" s="812" t="s">
        <v>359</v>
      </c>
      <c r="G6" s="812" t="s">
        <v>182</v>
      </c>
      <c r="H6" s="813" t="s">
        <v>183</v>
      </c>
      <c r="I6" s="813"/>
      <c r="J6" s="813" t="s">
        <v>184</v>
      </c>
      <c r="K6" s="812" t="s">
        <v>359</v>
      </c>
      <c r="L6" s="813" t="s">
        <v>662</v>
      </c>
      <c r="M6" s="813"/>
      <c r="N6" s="810" t="s">
        <v>182</v>
      </c>
      <c r="O6" s="813" t="s">
        <v>183</v>
      </c>
      <c r="P6" s="813"/>
      <c r="Q6" s="813" t="s">
        <v>184</v>
      </c>
      <c r="R6" s="813"/>
    </row>
    <row r="7" spans="1:18" ht="188.25" customHeight="1">
      <c r="A7" s="811"/>
      <c r="B7" s="817"/>
      <c r="C7" s="817"/>
      <c r="D7" s="816"/>
      <c r="E7" s="819"/>
      <c r="F7" s="812"/>
      <c r="G7" s="812"/>
      <c r="H7" s="487" t="s">
        <v>185</v>
      </c>
      <c r="I7" s="487" t="s">
        <v>186</v>
      </c>
      <c r="J7" s="813"/>
      <c r="K7" s="812"/>
      <c r="L7" s="487" t="s">
        <v>663</v>
      </c>
      <c r="M7" s="489" t="s">
        <v>664</v>
      </c>
      <c r="N7" s="810"/>
      <c r="O7" s="487" t="s">
        <v>185</v>
      </c>
      <c r="P7" s="487" t="s">
        <v>186</v>
      </c>
      <c r="Q7" s="813"/>
      <c r="R7" s="813"/>
    </row>
    <row r="8" spans="1:18" s="493" customFormat="1" ht="13.5" customHeight="1">
      <c r="A8" s="490"/>
      <c r="B8" s="491">
        <v>1</v>
      </c>
      <c r="C8" s="491">
        <v>2</v>
      </c>
      <c r="D8" s="491">
        <v>3</v>
      </c>
      <c r="E8" s="492">
        <v>4</v>
      </c>
      <c r="F8" s="487">
        <v>5</v>
      </c>
      <c r="G8" s="487">
        <v>6</v>
      </c>
      <c r="H8" s="487">
        <v>7</v>
      </c>
      <c r="I8" s="487">
        <v>8</v>
      </c>
      <c r="J8" s="487">
        <v>9</v>
      </c>
      <c r="K8" s="487">
        <v>10</v>
      </c>
      <c r="L8" s="487">
        <v>11</v>
      </c>
      <c r="M8" s="487"/>
      <c r="N8" s="488">
        <v>12</v>
      </c>
      <c r="O8" s="487">
        <v>13</v>
      </c>
      <c r="P8" s="487">
        <v>14</v>
      </c>
      <c r="Q8" s="487">
        <v>15</v>
      </c>
      <c r="R8" s="487">
        <v>16</v>
      </c>
    </row>
    <row r="9" spans="1:18" s="493" customFormat="1" ht="44.25" customHeight="1">
      <c r="A9" s="494"/>
      <c r="B9" s="495" t="s">
        <v>188</v>
      </c>
      <c r="C9" s="495"/>
      <c r="D9" s="495"/>
      <c r="E9" s="141" t="s">
        <v>187</v>
      </c>
      <c r="F9" s="496">
        <f>F10</f>
        <v>51213068</v>
      </c>
      <c r="G9" s="496">
        <f aca="true" t="shared" si="0" ref="G9:Q9">G10</f>
        <v>51213068</v>
      </c>
      <c r="H9" s="496">
        <f t="shared" si="0"/>
        <v>31250853</v>
      </c>
      <c r="I9" s="496">
        <f t="shared" si="0"/>
        <v>1539150</v>
      </c>
      <c r="J9" s="496">
        <f t="shared" si="0"/>
        <v>0</v>
      </c>
      <c r="K9" s="496">
        <f t="shared" si="0"/>
        <v>1635100</v>
      </c>
      <c r="L9" s="496">
        <f t="shared" si="0"/>
        <v>1000000</v>
      </c>
      <c r="M9" s="496">
        <f t="shared" si="0"/>
        <v>1000000</v>
      </c>
      <c r="N9" s="496">
        <f t="shared" si="0"/>
        <v>635100</v>
      </c>
      <c r="O9" s="496">
        <f t="shared" si="0"/>
        <v>80000</v>
      </c>
      <c r="P9" s="496">
        <f t="shared" si="0"/>
        <v>0</v>
      </c>
      <c r="Q9" s="496">
        <f t="shared" si="0"/>
        <v>1000000</v>
      </c>
      <c r="R9" s="497">
        <f aca="true" t="shared" si="1" ref="R9:R77">F9+K9</f>
        <v>52848168</v>
      </c>
    </row>
    <row r="10" spans="1:18" s="493" customFormat="1" ht="19.5" customHeight="1">
      <c r="A10" s="498"/>
      <c r="B10" s="499" t="s">
        <v>636</v>
      </c>
      <c r="C10" s="499"/>
      <c r="D10" s="499"/>
      <c r="E10" s="500" t="s">
        <v>187</v>
      </c>
      <c r="F10" s="501">
        <f>F11+F18+F29+F34+F47+F52+F57+F62+F40+F38+F54+F15+F60+F45</f>
        <v>51213068</v>
      </c>
      <c r="G10" s="507">
        <f aca="true" t="shared" si="2" ref="G10:G25">F10-J10</f>
        <v>51213068</v>
      </c>
      <c r="H10" s="501">
        <f>H11+H18+H29+H34+H47+H52+H57+H62+H40+H38</f>
        <v>31250853</v>
      </c>
      <c r="I10" s="501">
        <f>I11+I18+I29+I34+I47+I52+I57+I62+I40+I38</f>
        <v>1539150</v>
      </c>
      <c r="J10" s="501">
        <f>J11+J18+J29+J34+J47+J52+J57+J62+J40+J38</f>
        <v>0</v>
      </c>
      <c r="K10" s="501">
        <f aca="true" t="shared" si="3" ref="K10:Q10">K11+K18+K29+K34+K47+K52+K57+K62+K40+K38+K54+K15+K60</f>
        <v>1635100</v>
      </c>
      <c r="L10" s="501">
        <f t="shared" si="3"/>
        <v>1000000</v>
      </c>
      <c r="M10" s="501">
        <f t="shared" si="3"/>
        <v>1000000</v>
      </c>
      <c r="N10" s="501">
        <f t="shared" si="3"/>
        <v>635100</v>
      </c>
      <c r="O10" s="501">
        <f t="shared" si="3"/>
        <v>80000</v>
      </c>
      <c r="P10" s="501">
        <f t="shared" si="3"/>
        <v>0</v>
      </c>
      <c r="Q10" s="501">
        <f t="shared" si="3"/>
        <v>1000000</v>
      </c>
      <c r="R10" s="502">
        <f t="shared" si="1"/>
        <v>52848168</v>
      </c>
    </row>
    <row r="11" spans="1:18" s="493" customFormat="1" ht="19.5" customHeight="1">
      <c r="A11" s="498"/>
      <c r="B11" s="503" t="s">
        <v>630</v>
      </c>
      <c r="C11" s="504" t="s">
        <v>631</v>
      </c>
      <c r="D11" s="505" t="s">
        <v>630</v>
      </c>
      <c r="E11" s="506" t="s">
        <v>576</v>
      </c>
      <c r="F11" s="507">
        <f>F12+F13+F14</f>
        <v>26952548</v>
      </c>
      <c r="G11" s="507">
        <f t="shared" si="2"/>
        <v>26952548</v>
      </c>
      <c r="H11" s="507">
        <f aca="true" t="shared" si="4" ref="H11:Q11">H12+H13</f>
        <v>19638653</v>
      </c>
      <c r="I11" s="507">
        <f t="shared" si="4"/>
        <v>556750</v>
      </c>
      <c r="J11" s="507">
        <f t="shared" si="4"/>
        <v>0</v>
      </c>
      <c r="K11" s="507">
        <f t="shared" si="4"/>
        <v>50000</v>
      </c>
      <c r="L11" s="507">
        <f t="shared" si="4"/>
        <v>0</v>
      </c>
      <c r="M11" s="507">
        <f t="shared" si="4"/>
        <v>0</v>
      </c>
      <c r="N11" s="508">
        <f t="shared" si="4"/>
        <v>50000</v>
      </c>
      <c r="O11" s="507">
        <f t="shared" si="4"/>
        <v>0</v>
      </c>
      <c r="P11" s="507">
        <f t="shared" si="4"/>
        <v>0</v>
      </c>
      <c r="Q11" s="507">
        <f t="shared" si="4"/>
        <v>0</v>
      </c>
      <c r="R11" s="502">
        <f t="shared" si="1"/>
        <v>27002548</v>
      </c>
    </row>
    <row r="12" spans="1:22" ht="100.5" customHeight="1">
      <c r="A12" s="509"/>
      <c r="B12" s="510" t="s">
        <v>340</v>
      </c>
      <c r="C12" s="510" t="s">
        <v>343</v>
      </c>
      <c r="D12" s="510" t="s">
        <v>189</v>
      </c>
      <c r="E12" s="511" t="s">
        <v>79</v>
      </c>
      <c r="F12" s="507">
        <v>25584403</v>
      </c>
      <c r="G12" s="512">
        <f t="shared" si="2"/>
        <v>25584403</v>
      </c>
      <c r="H12" s="513">
        <v>19638653</v>
      </c>
      <c r="I12" s="512">
        <v>556750</v>
      </c>
      <c r="J12" s="512"/>
      <c r="K12" s="507">
        <v>50000</v>
      </c>
      <c r="L12" s="512"/>
      <c r="M12" s="512"/>
      <c r="N12" s="514">
        <v>50000</v>
      </c>
      <c r="O12" s="512"/>
      <c r="P12" s="512"/>
      <c r="Q12" s="512"/>
      <c r="R12" s="497">
        <f t="shared" si="1"/>
        <v>25634403</v>
      </c>
      <c r="T12" s="515"/>
      <c r="U12" s="515"/>
      <c r="V12" s="515"/>
    </row>
    <row r="13" spans="1:20" ht="43.5" customHeight="1">
      <c r="A13" s="509"/>
      <c r="B13" s="510" t="s">
        <v>309</v>
      </c>
      <c r="C13" s="516" t="s">
        <v>560</v>
      </c>
      <c r="D13" s="510" t="s">
        <v>198</v>
      </c>
      <c r="E13" s="511" t="s">
        <v>310</v>
      </c>
      <c r="F13" s="507">
        <v>265000</v>
      </c>
      <c r="G13" s="512">
        <f t="shared" si="2"/>
        <v>265000</v>
      </c>
      <c r="H13" s="517"/>
      <c r="I13" s="518"/>
      <c r="J13" s="512"/>
      <c r="K13" s="507"/>
      <c r="L13" s="507"/>
      <c r="M13" s="507"/>
      <c r="N13" s="514"/>
      <c r="O13" s="512"/>
      <c r="P13" s="512"/>
      <c r="Q13" s="512"/>
      <c r="R13" s="497">
        <f t="shared" si="1"/>
        <v>265000</v>
      </c>
      <c r="T13" s="515"/>
    </row>
    <row r="14" spans="1:20" ht="30" customHeight="1">
      <c r="A14" s="509"/>
      <c r="B14" s="510" t="s">
        <v>286</v>
      </c>
      <c r="C14" s="523" t="s">
        <v>287</v>
      </c>
      <c r="D14" s="633" t="s">
        <v>342</v>
      </c>
      <c r="E14" s="634" t="s">
        <v>288</v>
      </c>
      <c r="F14" s="507">
        <v>1103145</v>
      </c>
      <c r="G14" s="512">
        <f t="shared" si="2"/>
        <v>1103145</v>
      </c>
      <c r="H14" s="517"/>
      <c r="I14" s="518"/>
      <c r="J14" s="512"/>
      <c r="K14" s="507"/>
      <c r="L14" s="507"/>
      <c r="M14" s="507"/>
      <c r="N14" s="514"/>
      <c r="O14" s="512"/>
      <c r="P14" s="512"/>
      <c r="Q14" s="512"/>
      <c r="R14" s="497">
        <f t="shared" si="1"/>
        <v>1103145</v>
      </c>
      <c r="T14" s="515"/>
    </row>
    <row r="15" spans="1:20" s="493" customFormat="1" ht="30" customHeight="1">
      <c r="A15" s="498"/>
      <c r="B15" s="504"/>
      <c r="C15" s="519" t="s">
        <v>134</v>
      </c>
      <c r="D15" s="645"/>
      <c r="E15" s="646" t="s">
        <v>133</v>
      </c>
      <c r="F15" s="507">
        <f>F16+F17</f>
        <v>1668100</v>
      </c>
      <c r="G15" s="512">
        <f t="shared" si="2"/>
        <v>1668100</v>
      </c>
      <c r="H15" s="647"/>
      <c r="I15" s="530"/>
      <c r="J15" s="507"/>
      <c r="K15" s="507">
        <f>K16+K17</f>
        <v>1000000</v>
      </c>
      <c r="L15" s="507">
        <f>L16+L17</f>
        <v>1000000</v>
      </c>
      <c r="M15" s="507">
        <f>M16+M17</f>
        <v>1000000</v>
      </c>
      <c r="N15" s="507">
        <f>K15-Q15</f>
        <v>0</v>
      </c>
      <c r="O15" s="507">
        <f>O16+O17</f>
        <v>0</v>
      </c>
      <c r="P15" s="507"/>
      <c r="Q15" s="507">
        <f>Q16+Q17</f>
        <v>1000000</v>
      </c>
      <c r="R15" s="497">
        <f t="shared" si="1"/>
        <v>2668100</v>
      </c>
      <c r="T15" s="648"/>
    </row>
    <row r="16" spans="1:20" ht="43.5" customHeight="1">
      <c r="A16" s="509"/>
      <c r="B16" s="510" t="s">
        <v>711</v>
      </c>
      <c r="C16" s="523" t="s">
        <v>712</v>
      </c>
      <c r="D16" s="633" t="s">
        <v>713</v>
      </c>
      <c r="E16" s="634" t="s">
        <v>716</v>
      </c>
      <c r="F16" s="507">
        <v>1163100</v>
      </c>
      <c r="G16" s="512">
        <f t="shared" si="2"/>
        <v>1163100</v>
      </c>
      <c r="H16" s="517"/>
      <c r="I16" s="518"/>
      <c r="J16" s="512"/>
      <c r="K16" s="507">
        <v>1000000</v>
      </c>
      <c r="L16" s="507">
        <v>1000000</v>
      </c>
      <c r="M16" s="507">
        <v>1000000</v>
      </c>
      <c r="N16" s="507">
        <f>K16-Q16</f>
        <v>0</v>
      </c>
      <c r="O16" s="512"/>
      <c r="P16" s="512"/>
      <c r="Q16" s="507">
        <v>1000000</v>
      </c>
      <c r="R16" s="497">
        <f t="shared" si="1"/>
        <v>2163100</v>
      </c>
      <c r="T16" s="515"/>
    </row>
    <row r="17" spans="1:20" ht="97.5" customHeight="1">
      <c r="A17" s="509"/>
      <c r="B17" s="510" t="s">
        <v>714</v>
      </c>
      <c r="C17" s="523" t="s">
        <v>16</v>
      </c>
      <c r="D17" s="633" t="s">
        <v>715</v>
      </c>
      <c r="E17" s="634" t="s">
        <v>15</v>
      </c>
      <c r="F17" s="507">
        <v>505000</v>
      </c>
      <c r="G17" s="512">
        <f t="shared" si="2"/>
        <v>505000</v>
      </c>
      <c r="H17" s="517"/>
      <c r="I17" s="518"/>
      <c r="J17" s="512"/>
      <c r="K17" s="507"/>
      <c r="L17" s="507"/>
      <c r="M17" s="507"/>
      <c r="N17" s="507">
        <f>K17-Q17</f>
        <v>0</v>
      </c>
      <c r="O17" s="512"/>
      <c r="P17" s="512"/>
      <c r="Q17" s="512"/>
      <c r="R17" s="497">
        <f t="shared" si="1"/>
        <v>505000</v>
      </c>
      <c r="T17" s="515"/>
    </row>
    <row r="18" spans="1:20" ht="21" customHeight="1">
      <c r="A18" s="509"/>
      <c r="B18" s="505" t="s">
        <v>630</v>
      </c>
      <c r="C18" s="519" t="s">
        <v>588</v>
      </c>
      <c r="D18" s="520" t="s">
        <v>630</v>
      </c>
      <c r="E18" s="521" t="s">
        <v>587</v>
      </c>
      <c r="F18" s="507">
        <f>F21+F27+F20+F23+F25</f>
        <v>10980600</v>
      </c>
      <c r="G18" s="512">
        <f t="shared" si="2"/>
        <v>10980600</v>
      </c>
      <c r="H18" s="507">
        <f>H21+H27+H20+H23+H25</f>
        <v>8047200</v>
      </c>
      <c r="I18" s="507">
        <f>I21+I27+I20+I23+I25</f>
        <v>324400</v>
      </c>
      <c r="J18" s="507">
        <f aca="true" t="shared" si="5" ref="J18:Q18">J21+J27+J20</f>
        <v>0</v>
      </c>
      <c r="K18" s="507">
        <f t="shared" si="5"/>
        <v>532000</v>
      </c>
      <c r="L18" s="507">
        <f t="shared" si="5"/>
        <v>0</v>
      </c>
      <c r="M18" s="507"/>
      <c r="N18" s="508">
        <f t="shared" si="5"/>
        <v>532000</v>
      </c>
      <c r="O18" s="507">
        <f t="shared" si="5"/>
        <v>80000</v>
      </c>
      <c r="P18" s="507">
        <f t="shared" si="5"/>
        <v>0</v>
      </c>
      <c r="Q18" s="507">
        <f t="shared" si="5"/>
        <v>0</v>
      </c>
      <c r="R18" s="497">
        <f t="shared" si="1"/>
        <v>11512600</v>
      </c>
      <c r="T18" s="515"/>
    </row>
    <row r="19" spans="1:20" ht="89.25" customHeight="1">
      <c r="A19" s="509"/>
      <c r="B19" s="522" t="s">
        <v>200</v>
      </c>
      <c r="C19" s="523" t="s">
        <v>199</v>
      </c>
      <c r="D19" s="524" t="s">
        <v>630</v>
      </c>
      <c r="E19" s="525" t="s">
        <v>201</v>
      </c>
      <c r="F19" s="507">
        <f>F20</f>
        <v>10331600</v>
      </c>
      <c r="G19" s="512">
        <f t="shared" si="2"/>
        <v>10331600</v>
      </c>
      <c r="H19" s="507">
        <f aca="true" t="shared" si="6" ref="H19:Q19">H20</f>
        <v>8047200</v>
      </c>
      <c r="I19" s="507">
        <f t="shared" si="6"/>
        <v>324400</v>
      </c>
      <c r="J19" s="507">
        <f t="shared" si="6"/>
        <v>0</v>
      </c>
      <c r="K19" s="507">
        <f t="shared" si="6"/>
        <v>532000</v>
      </c>
      <c r="L19" s="507">
        <f t="shared" si="6"/>
        <v>0</v>
      </c>
      <c r="M19" s="507"/>
      <c r="N19" s="508">
        <f t="shared" si="6"/>
        <v>532000</v>
      </c>
      <c r="O19" s="507">
        <f t="shared" si="6"/>
        <v>80000</v>
      </c>
      <c r="P19" s="507">
        <f t="shared" si="6"/>
        <v>0</v>
      </c>
      <c r="Q19" s="507">
        <f t="shared" si="6"/>
        <v>0</v>
      </c>
      <c r="R19" s="497">
        <f t="shared" si="1"/>
        <v>10863600</v>
      </c>
      <c r="T19" s="515"/>
    </row>
    <row r="20" spans="1:20" ht="84" customHeight="1">
      <c r="A20" s="509"/>
      <c r="B20" s="526" t="s">
        <v>351</v>
      </c>
      <c r="C20" s="527" t="s">
        <v>352</v>
      </c>
      <c r="D20" s="527" t="s">
        <v>594</v>
      </c>
      <c r="E20" s="525" t="s">
        <v>362</v>
      </c>
      <c r="F20" s="507">
        <v>10331600</v>
      </c>
      <c r="G20" s="512">
        <f t="shared" si="2"/>
        <v>10331600</v>
      </c>
      <c r="H20" s="512">
        <v>8047200</v>
      </c>
      <c r="I20" s="512">
        <v>324400</v>
      </c>
      <c r="J20" s="512"/>
      <c r="K20" s="512">
        <v>532000</v>
      </c>
      <c r="L20" s="512"/>
      <c r="M20" s="512"/>
      <c r="N20" s="514">
        <v>532000</v>
      </c>
      <c r="O20" s="512">
        <v>80000</v>
      </c>
      <c r="P20" s="512"/>
      <c r="Q20" s="512"/>
      <c r="R20" s="497">
        <f t="shared" si="1"/>
        <v>10863600</v>
      </c>
      <c r="T20" s="515"/>
    </row>
    <row r="21" spans="1:18" ht="39.75" customHeight="1">
      <c r="A21" s="509"/>
      <c r="B21" s="528" t="s">
        <v>637</v>
      </c>
      <c r="C21" s="528" t="s">
        <v>633</v>
      </c>
      <c r="D21" s="524" t="s">
        <v>630</v>
      </c>
      <c r="E21" s="529" t="s">
        <v>638</v>
      </c>
      <c r="F21" s="507">
        <f>F22</f>
        <v>39000</v>
      </c>
      <c r="G21" s="512">
        <f t="shared" si="2"/>
        <v>39000</v>
      </c>
      <c r="H21" s="530">
        <f>H22</f>
        <v>0</v>
      </c>
      <c r="I21" s="530">
        <f>I22</f>
        <v>0</v>
      </c>
      <c r="J21" s="507">
        <f>J22</f>
        <v>0</v>
      </c>
      <c r="K21" s="507"/>
      <c r="L21" s="507"/>
      <c r="M21" s="507"/>
      <c r="N21" s="508"/>
      <c r="O21" s="507">
        <v>0</v>
      </c>
      <c r="P21" s="507">
        <v>0</v>
      </c>
      <c r="Q21" s="507"/>
      <c r="R21" s="497">
        <f t="shared" si="1"/>
        <v>39000</v>
      </c>
    </row>
    <row r="22" spans="1:18" ht="44.25" customHeight="1">
      <c r="A22" s="509"/>
      <c r="B22" s="526" t="s">
        <v>640</v>
      </c>
      <c r="C22" s="527" t="s">
        <v>634</v>
      </c>
      <c r="D22" s="527" t="s">
        <v>325</v>
      </c>
      <c r="E22" s="531" t="s">
        <v>639</v>
      </c>
      <c r="F22" s="532">
        <v>39000</v>
      </c>
      <c r="G22" s="512">
        <f t="shared" si="2"/>
        <v>39000</v>
      </c>
      <c r="H22" s="530"/>
      <c r="I22" s="530"/>
      <c r="J22" s="512"/>
      <c r="K22" s="533"/>
      <c r="L22" s="533"/>
      <c r="M22" s="533"/>
      <c r="N22" s="533"/>
      <c r="O22" s="534"/>
      <c r="P22" s="534"/>
      <c r="Q22" s="534"/>
      <c r="R22" s="497">
        <f t="shared" si="1"/>
        <v>39000</v>
      </c>
    </row>
    <row r="23" spans="1:18" ht="44.25" customHeight="1" hidden="1">
      <c r="A23" s="509"/>
      <c r="B23" s="526" t="s">
        <v>465</v>
      </c>
      <c r="C23" s="527" t="s">
        <v>466</v>
      </c>
      <c r="D23" s="535" t="s">
        <v>467</v>
      </c>
      <c r="E23" s="531" t="s">
        <v>468</v>
      </c>
      <c r="F23" s="532"/>
      <c r="G23" s="512">
        <f t="shared" si="2"/>
        <v>0</v>
      </c>
      <c r="H23" s="512"/>
      <c r="I23" s="530"/>
      <c r="J23" s="512"/>
      <c r="K23" s="533"/>
      <c r="L23" s="533"/>
      <c r="M23" s="533"/>
      <c r="N23" s="533"/>
      <c r="O23" s="534"/>
      <c r="P23" s="534"/>
      <c r="Q23" s="534"/>
      <c r="R23" s="497">
        <f t="shared" si="1"/>
        <v>0</v>
      </c>
    </row>
    <row r="24" spans="1:18" ht="44.25" customHeight="1" hidden="1">
      <c r="A24" s="509"/>
      <c r="B24" s="526"/>
      <c r="C24" s="527"/>
      <c r="D24" s="535"/>
      <c r="E24" s="531"/>
      <c r="F24" s="532"/>
      <c r="G24" s="536"/>
      <c r="H24" s="530"/>
      <c r="I24" s="530"/>
      <c r="J24" s="512"/>
      <c r="K24" s="533"/>
      <c r="L24" s="533"/>
      <c r="M24" s="533"/>
      <c r="N24" s="533"/>
      <c r="O24" s="534"/>
      <c r="P24" s="534"/>
      <c r="Q24" s="534"/>
      <c r="R24" s="497"/>
    </row>
    <row r="25" spans="1:18" ht="44.25" customHeight="1">
      <c r="A25" s="509"/>
      <c r="B25" s="526" t="s">
        <v>465</v>
      </c>
      <c r="C25" s="527" t="s">
        <v>466</v>
      </c>
      <c r="D25" s="535" t="s">
        <v>467</v>
      </c>
      <c r="E25" s="531" t="s">
        <v>468</v>
      </c>
      <c r="F25" s="532">
        <v>10000</v>
      </c>
      <c r="G25" s="512">
        <f t="shared" si="2"/>
        <v>10000</v>
      </c>
      <c r="H25" s="530"/>
      <c r="I25" s="530"/>
      <c r="J25" s="512"/>
      <c r="K25" s="533"/>
      <c r="L25" s="533"/>
      <c r="M25" s="533"/>
      <c r="N25" s="533"/>
      <c r="O25" s="534"/>
      <c r="P25" s="534"/>
      <c r="Q25" s="534"/>
      <c r="R25" s="497">
        <f t="shared" si="1"/>
        <v>10000</v>
      </c>
    </row>
    <row r="26" spans="1:18" ht="44.25" customHeight="1" hidden="1">
      <c r="A26" s="509"/>
      <c r="B26" s="526"/>
      <c r="C26" s="527"/>
      <c r="D26" s="535"/>
      <c r="E26" s="531"/>
      <c r="F26" s="532"/>
      <c r="G26" s="512"/>
      <c r="H26" s="530"/>
      <c r="I26" s="530"/>
      <c r="J26" s="512"/>
      <c r="K26" s="533"/>
      <c r="L26" s="533"/>
      <c r="M26" s="533"/>
      <c r="N26" s="533"/>
      <c r="O26" s="534"/>
      <c r="P26" s="534"/>
      <c r="Q26" s="534"/>
      <c r="R26" s="497">
        <f t="shared" si="1"/>
        <v>0</v>
      </c>
    </row>
    <row r="27" spans="1:18" ht="29.25" customHeight="1">
      <c r="A27" s="509"/>
      <c r="B27" s="526" t="s">
        <v>253</v>
      </c>
      <c r="C27" s="527" t="s">
        <v>254</v>
      </c>
      <c r="D27" s="524" t="s">
        <v>630</v>
      </c>
      <c r="E27" s="531" t="s">
        <v>209</v>
      </c>
      <c r="F27" s="532">
        <f>F28</f>
        <v>600000</v>
      </c>
      <c r="G27" s="512">
        <f>F27-J27</f>
        <v>600000</v>
      </c>
      <c r="H27" s="537">
        <f aca="true" t="shared" si="7" ref="H27:Q27">H28</f>
        <v>0</v>
      </c>
      <c r="I27" s="537">
        <f t="shared" si="7"/>
        <v>0</v>
      </c>
      <c r="J27" s="532">
        <f t="shared" si="7"/>
        <v>0</v>
      </c>
      <c r="K27" s="532">
        <f t="shared" si="7"/>
        <v>0</v>
      </c>
      <c r="L27" s="532"/>
      <c r="M27" s="532"/>
      <c r="N27" s="532">
        <f t="shared" si="7"/>
        <v>0</v>
      </c>
      <c r="O27" s="532">
        <f t="shared" si="7"/>
        <v>0</v>
      </c>
      <c r="P27" s="532">
        <f t="shared" si="7"/>
        <v>0</v>
      </c>
      <c r="Q27" s="532">
        <f t="shared" si="7"/>
        <v>0</v>
      </c>
      <c r="R27" s="497">
        <f t="shared" si="1"/>
        <v>600000</v>
      </c>
    </row>
    <row r="28" spans="1:18" ht="42" customHeight="1">
      <c r="A28" s="509"/>
      <c r="B28" s="526" t="s">
        <v>255</v>
      </c>
      <c r="C28" s="527" t="s">
        <v>256</v>
      </c>
      <c r="D28" s="524">
        <v>1090</v>
      </c>
      <c r="E28" s="531" t="s">
        <v>258</v>
      </c>
      <c r="F28" s="536">
        <v>600000</v>
      </c>
      <c r="G28" s="512">
        <f>F28-J28</f>
        <v>600000</v>
      </c>
      <c r="H28" s="530"/>
      <c r="I28" s="530"/>
      <c r="J28" s="512"/>
      <c r="K28" s="533"/>
      <c r="L28" s="533"/>
      <c r="M28" s="533"/>
      <c r="N28" s="533"/>
      <c r="O28" s="534"/>
      <c r="P28" s="534"/>
      <c r="Q28" s="534"/>
      <c r="R28" s="497">
        <f t="shared" si="1"/>
        <v>600000</v>
      </c>
    </row>
    <row r="29" spans="1:18" ht="25.5" customHeight="1">
      <c r="A29" s="509"/>
      <c r="B29" s="503" t="s">
        <v>630</v>
      </c>
      <c r="C29" s="538" t="s">
        <v>589</v>
      </c>
      <c r="D29" s="503" t="s">
        <v>630</v>
      </c>
      <c r="E29" s="539" t="s">
        <v>590</v>
      </c>
      <c r="F29" s="532">
        <f>F30+F31+F36</f>
        <v>7023000</v>
      </c>
      <c r="G29" s="532">
        <f aca="true" t="shared" si="8" ref="G29:Q29">G30+G31+G36</f>
        <v>7023000</v>
      </c>
      <c r="H29" s="532">
        <f t="shared" si="8"/>
        <v>2700000</v>
      </c>
      <c r="I29" s="532">
        <f t="shared" si="8"/>
        <v>648000</v>
      </c>
      <c r="J29" s="532">
        <f t="shared" si="8"/>
        <v>0</v>
      </c>
      <c r="K29" s="532">
        <f>K30+K31+K36+K37</f>
        <v>0</v>
      </c>
      <c r="L29" s="532">
        <f t="shared" si="8"/>
        <v>0</v>
      </c>
      <c r="M29" s="532">
        <f t="shared" si="8"/>
        <v>0</v>
      </c>
      <c r="N29" s="532">
        <f t="shared" si="8"/>
        <v>0</v>
      </c>
      <c r="O29" s="532">
        <f t="shared" si="8"/>
        <v>0</v>
      </c>
      <c r="P29" s="532">
        <f t="shared" si="8"/>
        <v>0</v>
      </c>
      <c r="Q29" s="532">
        <f t="shared" si="8"/>
        <v>0</v>
      </c>
      <c r="R29" s="497">
        <f t="shared" si="1"/>
        <v>7023000</v>
      </c>
    </row>
    <row r="30" spans="1:18" ht="85.5" customHeight="1">
      <c r="A30" s="509"/>
      <c r="B30" s="522" t="s">
        <v>374</v>
      </c>
      <c r="C30" s="527" t="s">
        <v>375</v>
      </c>
      <c r="D30" s="540" t="s">
        <v>192</v>
      </c>
      <c r="E30" s="531" t="s">
        <v>376</v>
      </c>
      <c r="F30" s="532">
        <v>700000</v>
      </c>
      <c r="G30" s="512">
        <f>F30-J30</f>
        <v>700000</v>
      </c>
      <c r="H30" s="532"/>
      <c r="I30" s="532"/>
      <c r="J30" s="532"/>
      <c r="K30" s="537"/>
      <c r="L30" s="537"/>
      <c r="M30" s="537"/>
      <c r="N30" s="537"/>
      <c r="O30" s="537"/>
      <c r="P30" s="537"/>
      <c r="Q30" s="537"/>
      <c r="R30" s="497">
        <f t="shared" si="1"/>
        <v>700000</v>
      </c>
    </row>
    <row r="31" spans="1:18" ht="40.5">
      <c r="A31" s="509"/>
      <c r="B31" s="526" t="s">
        <v>280</v>
      </c>
      <c r="C31" s="527" t="s">
        <v>80</v>
      </c>
      <c r="D31" s="527" t="s">
        <v>192</v>
      </c>
      <c r="E31" s="541" t="s">
        <v>291</v>
      </c>
      <c r="F31" s="532">
        <v>6123000</v>
      </c>
      <c r="G31" s="512">
        <f>F31-J31</f>
        <v>6123000</v>
      </c>
      <c r="H31" s="536">
        <v>2700000</v>
      </c>
      <c r="I31" s="536">
        <v>648000</v>
      </c>
      <c r="J31" s="532"/>
      <c r="K31" s="532"/>
      <c r="L31" s="532"/>
      <c r="M31" s="532"/>
      <c r="N31" s="532"/>
      <c r="O31" s="532"/>
      <c r="P31" s="532"/>
      <c r="Q31" s="536"/>
      <c r="R31" s="497">
        <f t="shared" si="1"/>
        <v>6123000</v>
      </c>
    </row>
    <row r="32" spans="1:18" ht="40.5" hidden="1">
      <c r="A32" s="509"/>
      <c r="B32" s="542">
        <v>100102</v>
      </c>
      <c r="C32" s="543" t="s">
        <v>190</v>
      </c>
      <c r="D32" s="543"/>
      <c r="E32" s="544" t="s">
        <v>191</v>
      </c>
      <c r="F32" s="532"/>
      <c r="G32" s="536"/>
      <c r="H32" s="536"/>
      <c r="I32" s="536"/>
      <c r="J32" s="536"/>
      <c r="K32" s="536"/>
      <c r="L32" s="536"/>
      <c r="M32" s="536"/>
      <c r="N32" s="536"/>
      <c r="O32" s="536"/>
      <c r="P32" s="536"/>
      <c r="Q32" s="536"/>
      <c r="R32" s="497">
        <f t="shared" si="1"/>
        <v>0</v>
      </c>
    </row>
    <row r="33" spans="1:18" ht="40.5" hidden="1">
      <c r="A33" s="509"/>
      <c r="B33" s="527">
        <v>150202</v>
      </c>
      <c r="C33" s="545" t="s">
        <v>193</v>
      </c>
      <c r="D33" s="545"/>
      <c r="E33" s="546" t="s">
        <v>194</v>
      </c>
      <c r="F33" s="532"/>
      <c r="G33" s="536"/>
      <c r="H33" s="536"/>
      <c r="I33" s="536"/>
      <c r="J33" s="536"/>
      <c r="K33" s="536"/>
      <c r="L33" s="536"/>
      <c r="M33" s="536"/>
      <c r="N33" s="536"/>
      <c r="O33" s="536"/>
      <c r="P33" s="536"/>
      <c r="Q33" s="536"/>
      <c r="R33" s="497">
        <f t="shared" si="1"/>
        <v>0</v>
      </c>
    </row>
    <row r="34" spans="1:18" ht="20.25" hidden="1">
      <c r="A34" s="509"/>
      <c r="B34" s="503" t="s">
        <v>630</v>
      </c>
      <c r="C34" s="538" t="s">
        <v>292</v>
      </c>
      <c r="D34" s="505" t="s">
        <v>630</v>
      </c>
      <c r="E34" s="547" t="s">
        <v>293</v>
      </c>
      <c r="F34" s="532"/>
      <c r="G34" s="532"/>
      <c r="H34" s="532"/>
      <c r="I34" s="532"/>
      <c r="J34" s="532"/>
      <c r="K34" s="532"/>
      <c r="L34" s="532"/>
      <c r="M34" s="532"/>
      <c r="N34" s="532"/>
      <c r="O34" s="532"/>
      <c r="P34" s="532"/>
      <c r="Q34" s="532"/>
      <c r="R34" s="497">
        <f t="shared" si="1"/>
        <v>0</v>
      </c>
    </row>
    <row r="35" spans="1:18" ht="60.75" hidden="1">
      <c r="A35" s="509"/>
      <c r="B35" s="527" t="s">
        <v>311</v>
      </c>
      <c r="C35" s="527" t="s">
        <v>312</v>
      </c>
      <c r="D35" s="527" t="s">
        <v>193</v>
      </c>
      <c r="E35" s="541" t="s">
        <v>313</v>
      </c>
      <c r="F35" s="532"/>
      <c r="G35" s="536"/>
      <c r="H35" s="536"/>
      <c r="I35" s="536"/>
      <c r="J35" s="536"/>
      <c r="K35" s="532"/>
      <c r="L35" s="532"/>
      <c r="M35" s="532"/>
      <c r="N35" s="536"/>
      <c r="O35" s="536"/>
      <c r="P35" s="536"/>
      <c r="Q35" s="536"/>
      <c r="R35" s="497">
        <f t="shared" si="1"/>
        <v>0</v>
      </c>
    </row>
    <row r="36" spans="1:18" ht="40.5">
      <c r="A36" s="509"/>
      <c r="B36" s="527" t="s">
        <v>377</v>
      </c>
      <c r="C36" s="527" t="s">
        <v>378</v>
      </c>
      <c r="D36" s="548" t="s">
        <v>630</v>
      </c>
      <c r="E36" s="541" t="s">
        <v>379</v>
      </c>
      <c r="F36" s="532">
        <f>F37</f>
        <v>200000</v>
      </c>
      <c r="G36" s="512">
        <f>F36-J36</f>
        <v>200000</v>
      </c>
      <c r="H36" s="532">
        <f aca="true" t="shared" si="9" ref="H36:Q36">H37</f>
        <v>0</v>
      </c>
      <c r="I36" s="532">
        <f t="shared" si="9"/>
        <v>0</v>
      </c>
      <c r="J36" s="532">
        <f t="shared" si="9"/>
        <v>0</v>
      </c>
      <c r="K36" s="532">
        <f t="shared" si="9"/>
        <v>0</v>
      </c>
      <c r="L36" s="532">
        <f t="shared" si="9"/>
        <v>0</v>
      </c>
      <c r="M36" s="532"/>
      <c r="N36" s="532">
        <f t="shared" si="9"/>
        <v>0</v>
      </c>
      <c r="O36" s="532">
        <f t="shared" si="9"/>
        <v>0</v>
      </c>
      <c r="P36" s="532">
        <f t="shared" si="9"/>
        <v>0</v>
      </c>
      <c r="Q36" s="532">
        <f t="shared" si="9"/>
        <v>0</v>
      </c>
      <c r="R36" s="497">
        <f t="shared" si="1"/>
        <v>200000</v>
      </c>
    </row>
    <row r="37" spans="1:18" ht="169.5" customHeight="1">
      <c r="A37" s="509"/>
      <c r="B37" s="526" t="s">
        <v>380</v>
      </c>
      <c r="C37" s="527" t="s">
        <v>381</v>
      </c>
      <c r="D37" s="527" t="s">
        <v>382</v>
      </c>
      <c r="E37" s="541" t="s">
        <v>751</v>
      </c>
      <c r="F37" s="532">
        <v>200000</v>
      </c>
      <c r="G37" s="512">
        <f>F37-J37</f>
        <v>200000</v>
      </c>
      <c r="H37" s="536"/>
      <c r="I37" s="536"/>
      <c r="J37" s="536"/>
      <c r="K37" s="532"/>
      <c r="L37" s="532"/>
      <c r="M37" s="532"/>
      <c r="N37" s="536"/>
      <c r="O37" s="536"/>
      <c r="P37" s="536"/>
      <c r="Q37" s="536"/>
      <c r="R37" s="497">
        <f t="shared" si="1"/>
        <v>200000</v>
      </c>
    </row>
    <row r="38" spans="1:18" ht="40.5" hidden="1">
      <c r="A38" s="509"/>
      <c r="B38" s="505" t="s">
        <v>630</v>
      </c>
      <c r="C38" s="538" t="s">
        <v>142</v>
      </c>
      <c r="D38" s="505" t="s">
        <v>630</v>
      </c>
      <c r="E38" s="547" t="s">
        <v>143</v>
      </c>
      <c r="F38" s="532">
        <f>F39</f>
        <v>0</v>
      </c>
      <c r="G38" s="532">
        <f aca="true" t="shared" si="10" ref="G38:Q38">G39</f>
        <v>0</v>
      </c>
      <c r="H38" s="532">
        <f t="shared" si="10"/>
        <v>0</v>
      </c>
      <c r="I38" s="532">
        <f t="shared" si="10"/>
        <v>0</v>
      </c>
      <c r="J38" s="532">
        <f t="shared" si="10"/>
        <v>0</v>
      </c>
      <c r="K38" s="532">
        <f t="shared" si="10"/>
        <v>0</v>
      </c>
      <c r="L38" s="532">
        <f t="shared" si="10"/>
        <v>0</v>
      </c>
      <c r="M38" s="532"/>
      <c r="N38" s="532">
        <f t="shared" si="10"/>
        <v>0</v>
      </c>
      <c r="O38" s="532">
        <f t="shared" si="10"/>
        <v>0</v>
      </c>
      <c r="P38" s="532">
        <f t="shared" si="10"/>
        <v>0</v>
      </c>
      <c r="Q38" s="532">
        <f t="shared" si="10"/>
        <v>0</v>
      </c>
      <c r="R38" s="497">
        <f t="shared" si="1"/>
        <v>0</v>
      </c>
    </row>
    <row r="39" spans="1:18" ht="35.25" customHeight="1" hidden="1">
      <c r="A39" s="509"/>
      <c r="B39" s="527" t="s">
        <v>144</v>
      </c>
      <c r="C39" s="527" t="s">
        <v>145</v>
      </c>
      <c r="D39" s="527" t="s">
        <v>146</v>
      </c>
      <c r="E39" s="541" t="s">
        <v>147</v>
      </c>
      <c r="F39" s="532"/>
      <c r="G39" s="512">
        <f>F39-J39</f>
        <v>0</v>
      </c>
      <c r="H39" s="536"/>
      <c r="I39" s="536"/>
      <c r="J39" s="536"/>
      <c r="K39" s="532"/>
      <c r="L39" s="532"/>
      <c r="M39" s="532"/>
      <c r="N39" s="536"/>
      <c r="O39" s="536"/>
      <c r="P39" s="536"/>
      <c r="Q39" s="536"/>
      <c r="R39" s="497">
        <f>F39+K39</f>
        <v>0</v>
      </c>
    </row>
    <row r="40" spans="1:18" ht="20.25" hidden="1">
      <c r="A40" s="509"/>
      <c r="B40" s="505" t="s">
        <v>630</v>
      </c>
      <c r="C40" s="538" t="s">
        <v>292</v>
      </c>
      <c r="D40" s="505" t="s">
        <v>630</v>
      </c>
      <c r="E40" s="547" t="s">
        <v>293</v>
      </c>
      <c r="F40" s="532">
        <f>F41</f>
        <v>0</v>
      </c>
      <c r="G40" s="532">
        <f aca="true" t="shared" si="11" ref="G40:Q40">G41</f>
        <v>0</v>
      </c>
      <c r="H40" s="532">
        <f t="shared" si="11"/>
        <v>0</v>
      </c>
      <c r="I40" s="532">
        <f t="shared" si="11"/>
        <v>0</v>
      </c>
      <c r="J40" s="532">
        <f t="shared" si="11"/>
        <v>0</v>
      </c>
      <c r="K40" s="532">
        <f t="shared" si="11"/>
        <v>0</v>
      </c>
      <c r="L40" s="532">
        <f t="shared" si="11"/>
        <v>0</v>
      </c>
      <c r="M40" s="532"/>
      <c r="N40" s="532">
        <f t="shared" si="11"/>
        <v>0</v>
      </c>
      <c r="O40" s="532">
        <f t="shared" si="11"/>
        <v>0</v>
      </c>
      <c r="P40" s="532">
        <f t="shared" si="11"/>
        <v>0</v>
      </c>
      <c r="Q40" s="532">
        <f t="shared" si="11"/>
        <v>0</v>
      </c>
      <c r="R40" s="497">
        <f>F40+K40</f>
        <v>0</v>
      </c>
    </row>
    <row r="41" spans="1:18" ht="39" customHeight="1" hidden="1">
      <c r="A41" s="509"/>
      <c r="B41" s="527" t="s">
        <v>311</v>
      </c>
      <c r="C41" s="527" t="s">
        <v>312</v>
      </c>
      <c r="D41" s="527" t="s">
        <v>193</v>
      </c>
      <c r="E41" s="541" t="s">
        <v>313</v>
      </c>
      <c r="F41" s="532"/>
      <c r="G41" s="536"/>
      <c r="H41" s="536"/>
      <c r="I41" s="536"/>
      <c r="J41" s="536"/>
      <c r="K41" s="532"/>
      <c r="L41" s="532"/>
      <c r="M41" s="532"/>
      <c r="N41" s="536"/>
      <c r="O41" s="536"/>
      <c r="P41" s="536"/>
      <c r="Q41" s="536"/>
      <c r="R41" s="497">
        <f>F41+K41</f>
        <v>0</v>
      </c>
    </row>
    <row r="42" spans="1:18" ht="39" customHeight="1" hidden="1">
      <c r="A42" s="509"/>
      <c r="B42" s="505" t="s">
        <v>630</v>
      </c>
      <c r="C42" s="538" t="s">
        <v>292</v>
      </c>
      <c r="D42" s="505" t="s">
        <v>630</v>
      </c>
      <c r="E42" s="547" t="s">
        <v>293</v>
      </c>
      <c r="F42" s="532">
        <f>F43+F44</f>
        <v>0</v>
      </c>
      <c r="G42" s="536"/>
      <c r="H42" s="536"/>
      <c r="I42" s="536"/>
      <c r="J42" s="536"/>
      <c r="K42" s="532">
        <f>K43+K44</f>
        <v>0</v>
      </c>
      <c r="L42" s="532">
        <f>L43+L44</f>
        <v>0</v>
      </c>
      <c r="M42" s="532">
        <f>M43+M44</f>
        <v>0</v>
      </c>
      <c r="N42" s="532">
        <f>N43+N44</f>
        <v>0</v>
      </c>
      <c r="O42" s="536"/>
      <c r="P42" s="536"/>
      <c r="Q42" s="532">
        <f>Q43+Q44</f>
        <v>0</v>
      </c>
      <c r="R42" s="497">
        <f>F42+K42</f>
        <v>0</v>
      </c>
    </row>
    <row r="43" spans="1:18" ht="61.5" customHeight="1" hidden="1">
      <c r="A43" s="509"/>
      <c r="B43" s="585">
        <v>117350</v>
      </c>
      <c r="C43" s="527" t="s">
        <v>312</v>
      </c>
      <c r="D43" s="527" t="s">
        <v>193</v>
      </c>
      <c r="E43" s="541" t="s">
        <v>313</v>
      </c>
      <c r="F43" s="536"/>
      <c r="G43" s="536"/>
      <c r="H43" s="536"/>
      <c r="I43" s="536"/>
      <c r="J43" s="536"/>
      <c r="K43" s="536"/>
      <c r="L43" s="536"/>
      <c r="M43" s="536"/>
      <c r="N43" s="536"/>
      <c r="O43" s="536"/>
      <c r="P43" s="536"/>
      <c r="Q43" s="536"/>
      <c r="R43" s="575">
        <f>F43+K43</f>
        <v>0</v>
      </c>
    </row>
    <row r="44" spans="1:18" ht="39" customHeight="1" hidden="1">
      <c r="A44" s="509"/>
      <c r="B44" s="527"/>
      <c r="C44" s="527"/>
      <c r="D44" s="527"/>
      <c r="E44" s="541"/>
      <c r="F44" s="532"/>
      <c r="G44" s="536"/>
      <c r="H44" s="536"/>
      <c r="I44" s="536"/>
      <c r="J44" s="536"/>
      <c r="K44" s="532"/>
      <c r="L44" s="532"/>
      <c r="M44" s="532"/>
      <c r="N44" s="536"/>
      <c r="O44" s="536"/>
      <c r="P44" s="536"/>
      <c r="Q44" s="536"/>
      <c r="R44" s="497"/>
    </row>
    <row r="45" spans="1:18" s="493" customFormat="1" ht="39" customHeight="1">
      <c r="A45" s="498"/>
      <c r="B45" s="549" t="s">
        <v>630</v>
      </c>
      <c r="C45" s="538" t="s">
        <v>142</v>
      </c>
      <c r="D45" s="549" t="s">
        <v>630</v>
      </c>
      <c r="E45" s="547" t="s">
        <v>143</v>
      </c>
      <c r="F45" s="532">
        <f>F46</f>
        <v>100000</v>
      </c>
      <c r="G45" s="507">
        <f>F45-J45</f>
        <v>100000</v>
      </c>
      <c r="H45" s="532"/>
      <c r="I45" s="532"/>
      <c r="J45" s="532"/>
      <c r="K45" s="532"/>
      <c r="L45" s="532"/>
      <c r="M45" s="532"/>
      <c r="N45" s="532"/>
      <c r="O45" s="532"/>
      <c r="P45" s="532"/>
      <c r="Q45" s="532"/>
      <c r="R45" s="497">
        <f t="shared" si="1"/>
        <v>100000</v>
      </c>
    </row>
    <row r="46" spans="1:18" ht="39" customHeight="1">
      <c r="A46" s="509"/>
      <c r="B46" s="527" t="s">
        <v>144</v>
      </c>
      <c r="C46" s="527" t="s">
        <v>145</v>
      </c>
      <c r="D46" s="784" t="s">
        <v>754</v>
      </c>
      <c r="E46" s="541" t="s">
        <v>147</v>
      </c>
      <c r="F46" s="532">
        <v>100000</v>
      </c>
      <c r="G46" s="512">
        <f>F46-J46</f>
        <v>100000</v>
      </c>
      <c r="H46" s="536"/>
      <c r="I46" s="536"/>
      <c r="J46" s="536"/>
      <c r="K46" s="532"/>
      <c r="L46" s="532"/>
      <c r="M46" s="532"/>
      <c r="N46" s="536"/>
      <c r="O46" s="536"/>
      <c r="P46" s="536"/>
      <c r="Q46" s="536"/>
      <c r="R46" s="497">
        <f t="shared" si="1"/>
        <v>100000</v>
      </c>
    </row>
    <row r="47" spans="1:18" ht="72" customHeight="1">
      <c r="A47" s="509"/>
      <c r="B47" s="505" t="s">
        <v>630</v>
      </c>
      <c r="C47" s="538" t="s">
        <v>577</v>
      </c>
      <c r="D47" s="549" t="s">
        <v>630</v>
      </c>
      <c r="E47" s="550" t="s">
        <v>294</v>
      </c>
      <c r="F47" s="532">
        <f>F48+F50</f>
        <v>3120000</v>
      </c>
      <c r="G47" s="532">
        <f aca="true" t="shared" si="12" ref="G47:Q47">G49+G51</f>
        <v>3120000</v>
      </c>
      <c r="H47" s="532">
        <f t="shared" si="12"/>
        <v>0</v>
      </c>
      <c r="I47" s="532">
        <f t="shared" si="12"/>
        <v>0</v>
      </c>
      <c r="J47" s="532">
        <f t="shared" si="12"/>
        <v>0</v>
      </c>
      <c r="K47" s="532">
        <f t="shared" si="12"/>
        <v>0</v>
      </c>
      <c r="L47" s="532"/>
      <c r="M47" s="532"/>
      <c r="N47" s="532">
        <f t="shared" si="12"/>
        <v>0</v>
      </c>
      <c r="O47" s="532">
        <f t="shared" si="12"/>
        <v>0</v>
      </c>
      <c r="P47" s="532">
        <f t="shared" si="12"/>
        <v>0</v>
      </c>
      <c r="Q47" s="532">
        <f t="shared" si="12"/>
        <v>0</v>
      </c>
      <c r="R47" s="497">
        <f t="shared" si="1"/>
        <v>3120000</v>
      </c>
    </row>
    <row r="48" spans="1:18" ht="60.75">
      <c r="A48" s="509"/>
      <c r="B48" s="522" t="s">
        <v>296</v>
      </c>
      <c r="C48" s="551" t="s">
        <v>295</v>
      </c>
      <c r="D48" s="524" t="s">
        <v>630</v>
      </c>
      <c r="E48" s="525" t="s">
        <v>297</v>
      </c>
      <c r="F48" s="532">
        <f>F49</f>
        <v>620000</v>
      </c>
      <c r="G48" s="512">
        <f>F48-J48</f>
        <v>620000</v>
      </c>
      <c r="H48" s="532">
        <f aca="true" t="shared" si="13" ref="H48:Q48">H49</f>
        <v>0</v>
      </c>
      <c r="I48" s="532">
        <f t="shared" si="13"/>
        <v>0</v>
      </c>
      <c r="J48" s="532">
        <f t="shared" si="13"/>
        <v>0</v>
      </c>
      <c r="K48" s="532">
        <f t="shared" si="13"/>
        <v>0</v>
      </c>
      <c r="L48" s="532"/>
      <c r="M48" s="532"/>
      <c r="N48" s="532">
        <f t="shared" si="13"/>
        <v>0</v>
      </c>
      <c r="O48" s="532">
        <f t="shared" si="13"/>
        <v>0</v>
      </c>
      <c r="P48" s="532">
        <f t="shared" si="13"/>
        <v>0</v>
      </c>
      <c r="Q48" s="532">
        <f t="shared" si="13"/>
        <v>0</v>
      </c>
      <c r="R48" s="497">
        <f t="shared" si="1"/>
        <v>620000</v>
      </c>
    </row>
    <row r="49" spans="1:18" ht="40.5">
      <c r="A49" s="509"/>
      <c r="B49" s="552" t="s">
        <v>298</v>
      </c>
      <c r="C49" s="553" t="s">
        <v>299</v>
      </c>
      <c r="D49" s="553" t="s">
        <v>641</v>
      </c>
      <c r="E49" s="554" t="s">
        <v>642</v>
      </c>
      <c r="F49" s="532">
        <v>620000</v>
      </c>
      <c r="G49" s="512">
        <f>F49-J49</f>
        <v>620000</v>
      </c>
      <c r="H49" s="536"/>
      <c r="I49" s="536"/>
      <c r="J49" s="536"/>
      <c r="K49" s="532"/>
      <c r="L49" s="532"/>
      <c r="M49" s="532"/>
      <c r="N49" s="532"/>
      <c r="O49" s="532"/>
      <c r="P49" s="532"/>
      <c r="Q49" s="532"/>
      <c r="R49" s="497">
        <f t="shared" si="1"/>
        <v>620000</v>
      </c>
    </row>
    <row r="50" spans="1:18" ht="40.5">
      <c r="A50" s="509"/>
      <c r="B50" s="555" t="s">
        <v>60</v>
      </c>
      <c r="C50" s="553" t="s">
        <v>61</v>
      </c>
      <c r="D50" s="548" t="s">
        <v>630</v>
      </c>
      <c r="E50" s="554" t="s">
        <v>62</v>
      </c>
      <c r="F50" s="532">
        <f>F51</f>
        <v>2500000</v>
      </c>
      <c r="G50" s="512">
        <f>F50-J50</f>
        <v>2500000</v>
      </c>
      <c r="H50" s="532">
        <f aca="true" t="shared" si="14" ref="H50:Q50">H51</f>
        <v>0</v>
      </c>
      <c r="I50" s="532">
        <f t="shared" si="14"/>
        <v>0</v>
      </c>
      <c r="J50" s="532">
        <f t="shared" si="14"/>
        <v>0</v>
      </c>
      <c r="K50" s="532">
        <f t="shared" si="14"/>
        <v>0</v>
      </c>
      <c r="L50" s="532"/>
      <c r="M50" s="532"/>
      <c r="N50" s="532">
        <f t="shared" si="14"/>
        <v>0</v>
      </c>
      <c r="O50" s="532">
        <f t="shared" si="14"/>
        <v>0</v>
      </c>
      <c r="P50" s="532">
        <f t="shared" si="14"/>
        <v>0</v>
      </c>
      <c r="Q50" s="532">
        <f t="shared" si="14"/>
        <v>0</v>
      </c>
      <c r="R50" s="497">
        <f t="shared" si="1"/>
        <v>2500000</v>
      </c>
    </row>
    <row r="51" spans="1:18" ht="59.25" customHeight="1">
      <c r="A51" s="509"/>
      <c r="B51" s="556" t="s">
        <v>56</v>
      </c>
      <c r="C51" s="551" t="s">
        <v>57</v>
      </c>
      <c r="D51" s="557" t="s">
        <v>195</v>
      </c>
      <c r="E51" s="541" t="s">
        <v>58</v>
      </c>
      <c r="F51" s="532">
        <v>2500000</v>
      </c>
      <c r="G51" s="512">
        <f>F51-J51</f>
        <v>2500000</v>
      </c>
      <c r="H51" s="536"/>
      <c r="I51" s="536"/>
      <c r="J51" s="536"/>
      <c r="K51" s="536"/>
      <c r="L51" s="536"/>
      <c r="M51" s="536"/>
      <c r="N51" s="536"/>
      <c r="O51" s="536"/>
      <c r="P51" s="536"/>
      <c r="Q51" s="536"/>
      <c r="R51" s="497">
        <f t="shared" si="1"/>
        <v>2500000</v>
      </c>
    </row>
    <row r="52" spans="1:18" ht="39.75" customHeight="1" hidden="1">
      <c r="A52" s="509"/>
      <c r="B52" s="505" t="s">
        <v>630</v>
      </c>
      <c r="C52" s="558" t="s">
        <v>300</v>
      </c>
      <c r="D52" s="505" t="s">
        <v>630</v>
      </c>
      <c r="E52" s="550" t="s">
        <v>301</v>
      </c>
      <c r="F52" s="532">
        <f>F53</f>
        <v>0</v>
      </c>
      <c r="G52" s="512">
        <f>F52-J52</f>
        <v>0</v>
      </c>
      <c r="H52" s="532">
        <f aca="true" t="shared" si="15" ref="H52:Q52">H53</f>
        <v>0</v>
      </c>
      <c r="I52" s="532">
        <f t="shared" si="15"/>
        <v>0</v>
      </c>
      <c r="J52" s="532">
        <f t="shared" si="15"/>
        <v>0</v>
      </c>
      <c r="K52" s="532">
        <f t="shared" si="15"/>
        <v>0</v>
      </c>
      <c r="L52" s="532"/>
      <c r="M52" s="532"/>
      <c r="N52" s="532">
        <f t="shared" si="15"/>
        <v>0</v>
      </c>
      <c r="O52" s="532">
        <f t="shared" si="15"/>
        <v>0</v>
      </c>
      <c r="P52" s="532">
        <f t="shared" si="15"/>
        <v>0</v>
      </c>
      <c r="Q52" s="532">
        <f t="shared" si="15"/>
        <v>0</v>
      </c>
      <c r="R52" s="497">
        <f t="shared" si="1"/>
        <v>0</v>
      </c>
    </row>
    <row r="53" spans="1:18" ht="42" customHeight="1" hidden="1">
      <c r="A53" s="509"/>
      <c r="B53" s="556" t="s">
        <v>302</v>
      </c>
      <c r="C53" s="551" t="s">
        <v>303</v>
      </c>
      <c r="D53" s="557" t="s">
        <v>196</v>
      </c>
      <c r="E53" s="541" t="s">
        <v>643</v>
      </c>
      <c r="F53" s="532"/>
      <c r="G53" s="536"/>
      <c r="H53" s="536"/>
      <c r="I53" s="536"/>
      <c r="J53" s="536"/>
      <c r="K53" s="532"/>
      <c r="L53" s="532"/>
      <c r="M53" s="532"/>
      <c r="N53" s="532"/>
      <c r="O53" s="532"/>
      <c r="P53" s="532"/>
      <c r="Q53" s="532"/>
      <c r="R53" s="497">
        <f t="shared" si="1"/>
        <v>0</v>
      </c>
    </row>
    <row r="54" spans="1:18" s="493" customFormat="1" ht="42" customHeight="1">
      <c r="A54" s="498"/>
      <c r="B54" s="643"/>
      <c r="C54" s="558" t="s">
        <v>300</v>
      </c>
      <c r="D54" s="644"/>
      <c r="E54" s="547" t="s">
        <v>709</v>
      </c>
      <c r="F54" s="532">
        <f>F55+F56</f>
        <v>55720</v>
      </c>
      <c r="G54" s="512">
        <f aca="true" t="shared" si="16" ref="G54:G61">F54-J54</f>
        <v>55720</v>
      </c>
      <c r="H54" s="532"/>
      <c r="I54" s="532"/>
      <c r="J54" s="532"/>
      <c r="K54" s="532"/>
      <c r="L54" s="532"/>
      <c r="M54" s="532"/>
      <c r="N54" s="532"/>
      <c r="O54" s="532"/>
      <c r="P54" s="532"/>
      <c r="Q54" s="532"/>
      <c r="R54" s="497">
        <f t="shared" si="1"/>
        <v>55720</v>
      </c>
    </row>
    <row r="55" spans="1:18" s="493" customFormat="1" ht="42" customHeight="1">
      <c r="A55" s="498"/>
      <c r="B55" s="233" t="s">
        <v>302</v>
      </c>
      <c r="C55" s="153" t="s">
        <v>303</v>
      </c>
      <c r="D55" s="234" t="s">
        <v>196</v>
      </c>
      <c r="E55" s="80" t="s">
        <v>643</v>
      </c>
      <c r="F55" s="532">
        <v>30000</v>
      </c>
      <c r="G55" s="512">
        <f t="shared" si="16"/>
        <v>30000</v>
      </c>
      <c r="H55" s="532"/>
      <c r="I55" s="532"/>
      <c r="J55" s="532"/>
      <c r="K55" s="532"/>
      <c r="L55" s="532"/>
      <c r="M55" s="532"/>
      <c r="N55" s="532"/>
      <c r="O55" s="532"/>
      <c r="P55" s="532"/>
      <c r="Q55" s="532"/>
      <c r="R55" s="497">
        <f t="shared" si="1"/>
        <v>30000</v>
      </c>
    </row>
    <row r="56" spans="1:18" ht="42" customHeight="1">
      <c r="A56" s="509"/>
      <c r="B56" s="556" t="s">
        <v>707</v>
      </c>
      <c r="C56" s="551" t="s">
        <v>708</v>
      </c>
      <c r="D56" s="557" t="s">
        <v>152</v>
      </c>
      <c r="E56" s="541" t="s">
        <v>710</v>
      </c>
      <c r="F56" s="536">
        <v>25720</v>
      </c>
      <c r="G56" s="512">
        <f t="shared" si="16"/>
        <v>25720</v>
      </c>
      <c r="H56" s="536"/>
      <c r="I56" s="536"/>
      <c r="J56" s="536"/>
      <c r="K56" s="532"/>
      <c r="L56" s="532"/>
      <c r="M56" s="532"/>
      <c r="N56" s="532"/>
      <c r="O56" s="532"/>
      <c r="P56" s="532"/>
      <c r="Q56" s="532"/>
      <c r="R56" s="497">
        <f t="shared" si="1"/>
        <v>25720</v>
      </c>
    </row>
    <row r="57" spans="1:18" ht="62.25" customHeight="1">
      <c r="A57" s="509"/>
      <c r="B57" s="505" t="s">
        <v>630</v>
      </c>
      <c r="C57" s="558" t="s">
        <v>304</v>
      </c>
      <c r="D57" s="505" t="s">
        <v>630</v>
      </c>
      <c r="E57" s="550" t="s">
        <v>305</v>
      </c>
      <c r="F57" s="532">
        <f>F58+F59</f>
        <v>1263100</v>
      </c>
      <c r="G57" s="512">
        <f t="shared" si="16"/>
        <v>1263100</v>
      </c>
      <c r="H57" s="532">
        <f aca="true" t="shared" si="17" ref="H57:Q57">H58+H59</f>
        <v>865000</v>
      </c>
      <c r="I57" s="532">
        <f t="shared" si="17"/>
        <v>10000</v>
      </c>
      <c r="J57" s="532">
        <f t="shared" si="17"/>
        <v>0</v>
      </c>
      <c r="K57" s="532">
        <f t="shared" si="17"/>
        <v>0</v>
      </c>
      <c r="L57" s="532">
        <f t="shared" si="17"/>
        <v>0</v>
      </c>
      <c r="M57" s="532">
        <f t="shared" si="17"/>
        <v>0</v>
      </c>
      <c r="N57" s="532">
        <f t="shared" si="17"/>
        <v>0</v>
      </c>
      <c r="O57" s="532">
        <f t="shared" si="17"/>
        <v>0</v>
      </c>
      <c r="P57" s="532">
        <f t="shared" si="17"/>
        <v>0</v>
      </c>
      <c r="Q57" s="532">
        <f t="shared" si="17"/>
        <v>0</v>
      </c>
      <c r="R57" s="497">
        <f t="shared" si="1"/>
        <v>1263100</v>
      </c>
    </row>
    <row r="58" spans="1:18" ht="60" customHeight="1">
      <c r="A58" s="509"/>
      <c r="B58" s="556" t="s">
        <v>306</v>
      </c>
      <c r="C58" s="510" t="s">
        <v>307</v>
      </c>
      <c r="D58" s="510" t="s">
        <v>197</v>
      </c>
      <c r="E58" s="559" t="s">
        <v>308</v>
      </c>
      <c r="F58" s="532">
        <v>50000</v>
      </c>
      <c r="G58" s="512">
        <f t="shared" si="16"/>
        <v>50000</v>
      </c>
      <c r="H58" s="536"/>
      <c r="I58" s="536"/>
      <c r="J58" s="536"/>
      <c r="K58" s="536"/>
      <c r="L58" s="536"/>
      <c r="M58" s="536"/>
      <c r="N58" s="536"/>
      <c r="O58" s="536"/>
      <c r="P58" s="536"/>
      <c r="Q58" s="536"/>
      <c r="R58" s="497">
        <f t="shared" si="1"/>
        <v>50000</v>
      </c>
    </row>
    <row r="59" spans="1:18" ht="60" customHeight="1">
      <c r="A59" s="509"/>
      <c r="B59" s="556" t="s">
        <v>498</v>
      </c>
      <c r="C59" s="510" t="s">
        <v>499</v>
      </c>
      <c r="D59" s="78" t="s">
        <v>197</v>
      </c>
      <c r="E59" s="235" t="s">
        <v>500</v>
      </c>
      <c r="F59" s="532">
        <v>1213100</v>
      </c>
      <c r="G59" s="512">
        <f t="shared" si="16"/>
        <v>1213100</v>
      </c>
      <c r="H59" s="536">
        <v>865000</v>
      </c>
      <c r="I59" s="536">
        <v>10000</v>
      </c>
      <c r="J59" s="536"/>
      <c r="K59" s="536"/>
      <c r="L59" s="536"/>
      <c r="M59" s="536"/>
      <c r="N59" s="536"/>
      <c r="O59" s="536"/>
      <c r="P59" s="536"/>
      <c r="Q59" s="536"/>
      <c r="R59" s="497">
        <f t="shared" si="1"/>
        <v>1213100</v>
      </c>
    </row>
    <row r="60" spans="1:18" s="493" customFormat="1" ht="60" customHeight="1">
      <c r="A60" s="498"/>
      <c r="B60" s="643"/>
      <c r="C60" s="504" t="s">
        <v>17</v>
      </c>
      <c r="D60" s="504"/>
      <c r="E60" s="650" t="s">
        <v>18</v>
      </c>
      <c r="F60" s="532">
        <f>F61</f>
        <v>50000</v>
      </c>
      <c r="G60" s="512">
        <f t="shared" si="16"/>
        <v>50000</v>
      </c>
      <c r="H60" s="532"/>
      <c r="I60" s="532"/>
      <c r="J60" s="532"/>
      <c r="K60" s="532"/>
      <c r="L60" s="532"/>
      <c r="M60" s="532"/>
      <c r="N60" s="532"/>
      <c r="O60" s="532"/>
      <c r="P60" s="532"/>
      <c r="Q60" s="532"/>
      <c r="R60" s="497">
        <f t="shared" si="1"/>
        <v>50000</v>
      </c>
    </row>
    <row r="61" spans="1:18" ht="60" customHeight="1">
      <c r="A61" s="509"/>
      <c r="B61" s="556" t="s">
        <v>19</v>
      </c>
      <c r="C61" s="510" t="s">
        <v>20</v>
      </c>
      <c r="D61" s="510" t="s">
        <v>21</v>
      </c>
      <c r="E61" s="649" t="s">
        <v>22</v>
      </c>
      <c r="F61" s="532">
        <v>50000</v>
      </c>
      <c r="G61" s="512">
        <f t="shared" si="16"/>
        <v>50000</v>
      </c>
      <c r="H61" s="536"/>
      <c r="I61" s="536"/>
      <c r="J61" s="536"/>
      <c r="K61" s="536"/>
      <c r="L61" s="536"/>
      <c r="M61" s="536"/>
      <c r="N61" s="536"/>
      <c r="O61" s="536"/>
      <c r="P61" s="536"/>
      <c r="Q61" s="536"/>
      <c r="R61" s="497">
        <f t="shared" si="1"/>
        <v>50000</v>
      </c>
    </row>
    <row r="62" spans="1:18" s="493" customFormat="1" ht="44.25" customHeight="1">
      <c r="A62" s="498"/>
      <c r="B62" s="505" t="s">
        <v>630</v>
      </c>
      <c r="C62" s="560" t="s">
        <v>318</v>
      </c>
      <c r="D62" s="505" t="s">
        <v>630</v>
      </c>
      <c r="E62" s="561" t="s">
        <v>319</v>
      </c>
      <c r="F62" s="507">
        <f>F63</f>
        <v>0</v>
      </c>
      <c r="G62" s="507">
        <f aca="true" t="shared" si="18" ref="G62:Q62">G63</f>
        <v>0</v>
      </c>
      <c r="H62" s="507">
        <f t="shared" si="18"/>
        <v>0</v>
      </c>
      <c r="I62" s="507">
        <f t="shared" si="18"/>
        <v>0</v>
      </c>
      <c r="J62" s="507">
        <f t="shared" si="18"/>
        <v>0</v>
      </c>
      <c r="K62" s="507">
        <f t="shared" si="18"/>
        <v>53100</v>
      </c>
      <c r="L62" s="507">
        <f t="shared" si="18"/>
        <v>0</v>
      </c>
      <c r="M62" s="507">
        <f t="shared" si="18"/>
        <v>0</v>
      </c>
      <c r="N62" s="508">
        <f t="shared" si="18"/>
        <v>53100</v>
      </c>
      <c r="O62" s="507">
        <f t="shared" si="18"/>
        <v>0</v>
      </c>
      <c r="P62" s="507">
        <f t="shared" si="18"/>
        <v>0</v>
      </c>
      <c r="Q62" s="507">
        <f t="shared" si="18"/>
        <v>0</v>
      </c>
      <c r="R62" s="497">
        <f t="shared" si="1"/>
        <v>53100</v>
      </c>
    </row>
    <row r="63" spans="1:18" ht="42.75" customHeight="1">
      <c r="A63" s="509"/>
      <c r="B63" s="510" t="s">
        <v>315</v>
      </c>
      <c r="C63" s="510" t="s">
        <v>316</v>
      </c>
      <c r="D63" s="510" t="s">
        <v>644</v>
      </c>
      <c r="E63" s="511" t="s">
        <v>317</v>
      </c>
      <c r="F63" s="507"/>
      <c r="G63" s="512"/>
      <c r="H63" s="512"/>
      <c r="I63" s="512"/>
      <c r="J63" s="512"/>
      <c r="K63" s="507">
        <v>53100</v>
      </c>
      <c r="L63" s="507"/>
      <c r="M63" s="507"/>
      <c r="N63" s="514">
        <v>53100</v>
      </c>
      <c r="O63" s="512"/>
      <c r="P63" s="512"/>
      <c r="Q63" s="512"/>
      <c r="R63" s="497">
        <f t="shared" si="1"/>
        <v>53100</v>
      </c>
    </row>
    <row r="64" spans="1:18" ht="61.5" customHeight="1">
      <c r="A64" s="562"/>
      <c r="B64" s="146" t="s">
        <v>338</v>
      </c>
      <c r="C64" s="146"/>
      <c r="D64" s="146"/>
      <c r="E64" s="141" t="s">
        <v>321</v>
      </c>
      <c r="F64" s="563">
        <f>F65</f>
        <v>112059750</v>
      </c>
      <c r="G64" s="563">
        <f aca="true" t="shared" si="19" ref="G64:Q64">G65</f>
        <v>112059750</v>
      </c>
      <c r="H64" s="563">
        <f t="shared" si="19"/>
        <v>78656800</v>
      </c>
      <c r="I64" s="563">
        <f t="shared" si="19"/>
        <v>9145200</v>
      </c>
      <c r="J64" s="563">
        <f t="shared" si="19"/>
        <v>0</v>
      </c>
      <c r="K64" s="563">
        <f t="shared" si="19"/>
        <v>1850000</v>
      </c>
      <c r="L64" s="563">
        <f t="shared" si="19"/>
        <v>0</v>
      </c>
      <c r="M64" s="563">
        <f t="shared" si="19"/>
        <v>0</v>
      </c>
      <c r="N64" s="563">
        <f t="shared" si="19"/>
        <v>1850000</v>
      </c>
      <c r="O64" s="563">
        <f t="shared" si="19"/>
        <v>0</v>
      </c>
      <c r="P64" s="563">
        <f t="shared" si="19"/>
        <v>5000</v>
      </c>
      <c r="Q64" s="563">
        <f t="shared" si="19"/>
        <v>0</v>
      </c>
      <c r="R64" s="497">
        <f t="shared" si="1"/>
        <v>113909750</v>
      </c>
    </row>
    <row r="65" spans="1:18" ht="55.5" customHeight="1">
      <c r="A65" s="509"/>
      <c r="B65" s="499" t="s">
        <v>339</v>
      </c>
      <c r="C65" s="499"/>
      <c r="D65" s="499"/>
      <c r="E65" s="564" t="s">
        <v>321</v>
      </c>
      <c r="F65" s="565">
        <f>F66+F68+F88+F93+F98</f>
        <v>112059750</v>
      </c>
      <c r="G65" s="565">
        <f>G66+G68+G88+G93+G98</f>
        <v>112059750</v>
      </c>
      <c r="H65" s="565">
        <f>H66+H68+H88+H93+H98</f>
        <v>78656800</v>
      </c>
      <c r="I65" s="565">
        <f>I66+I68+I88+I93+I98</f>
        <v>9145200</v>
      </c>
      <c r="J65" s="565">
        <f>J66+J68+J88+J93+J98</f>
        <v>0</v>
      </c>
      <c r="K65" s="565">
        <f aca="true" t="shared" si="20" ref="K65:R65">K66+K68+K88+K93+K98+K101</f>
        <v>1850000</v>
      </c>
      <c r="L65" s="565">
        <f t="shared" si="20"/>
        <v>0</v>
      </c>
      <c r="M65" s="565">
        <f t="shared" si="20"/>
        <v>0</v>
      </c>
      <c r="N65" s="565">
        <f t="shared" si="20"/>
        <v>1850000</v>
      </c>
      <c r="O65" s="565">
        <f t="shared" si="20"/>
        <v>0</v>
      </c>
      <c r="P65" s="565">
        <f t="shared" si="20"/>
        <v>5000</v>
      </c>
      <c r="Q65" s="565">
        <f t="shared" si="20"/>
        <v>0</v>
      </c>
      <c r="R65" s="566">
        <f t="shared" si="20"/>
        <v>113909750</v>
      </c>
    </row>
    <row r="66" spans="1:18" ht="34.5" customHeight="1">
      <c r="A66" s="509"/>
      <c r="B66" s="503" t="s">
        <v>630</v>
      </c>
      <c r="C66" s="504" t="s">
        <v>631</v>
      </c>
      <c r="D66" s="503" t="s">
        <v>630</v>
      </c>
      <c r="E66" s="506" t="s">
        <v>576</v>
      </c>
      <c r="F66" s="567">
        <f>F67</f>
        <v>980500</v>
      </c>
      <c r="G66" s="512">
        <f aca="true" t="shared" si="21" ref="G66:G72">F66-J66</f>
        <v>980500</v>
      </c>
      <c r="H66" s="567">
        <f aca="true" t="shared" si="22" ref="H66:Q66">H67</f>
        <v>771500</v>
      </c>
      <c r="I66" s="568">
        <f t="shared" si="22"/>
        <v>0</v>
      </c>
      <c r="J66" s="567">
        <f t="shared" si="22"/>
        <v>0</v>
      </c>
      <c r="K66" s="567">
        <f t="shared" si="22"/>
        <v>0</v>
      </c>
      <c r="L66" s="567"/>
      <c r="M66" s="567"/>
      <c r="N66" s="567">
        <f t="shared" si="22"/>
        <v>0</v>
      </c>
      <c r="O66" s="567">
        <f t="shared" si="22"/>
        <v>0</v>
      </c>
      <c r="P66" s="567">
        <f t="shared" si="22"/>
        <v>0</v>
      </c>
      <c r="Q66" s="567">
        <f t="shared" si="22"/>
        <v>0</v>
      </c>
      <c r="R66" s="497">
        <f t="shared" si="1"/>
        <v>980500</v>
      </c>
    </row>
    <row r="67" spans="1:18" ht="79.5" customHeight="1">
      <c r="A67" s="509"/>
      <c r="B67" s="510" t="s">
        <v>341</v>
      </c>
      <c r="C67" s="510" t="s">
        <v>342</v>
      </c>
      <c r="D67" s="510" t="s">
        <v>189</v>
      </c>
      <c r="E67" s="511" t="s">
        <v>757</v>
      </c>
      <c r="F67" s="567">
        <v>980500</v>
      </c>
      <c r="G67" s="512">
        <f t="shared" si="21"/>
        <v>980500</v>
      </c>
      <c r="H67" s="533">
        <v>771500</v>
      </c>
      <c r="I67" s="569"/>
      <c r="J67" s="567"/>
      <c r="K67" s="533"/>
      <c r="L67" s="533"/>
      <c r="M67" s="533"/>
      <c r="N67" s="533"/>
      <c r="O67" s="533"/>
      <c r="P67" s="533"/>
      <c r="Q67" s="533"/>
      <c r="R67" s="497">
        <f t="shared" si="1"/>
        <v>980500</v>
      </c>
    </row>
    <row r="68" spans="1:18" ht="27" customHeight="1">
      <c r="A68" s="509"/>
      <c r="B68" s="503" t="s">
        <v>630</v>
      </c>
      <c r="C68" s="504" t="s">
        <v>592</v>
      </c>
      <c r="D68" s="503" t="s">
        <v>630</v>
      </c>
      <c r="E68" s="506" t="s">
        <v>593</v>
      </c>
      <c r="F68" s="567">
        <f>F69+F70+F72+F78+F80+F83+F86+F87</f>
        <v>108656350</v>
      </c>
      <c r="G68" s="507">
        <f t="shared" si="21"/>
        <v>108656350</v>
      </c>
      <c r="H68" s="567">
        <f>H69+H70+H72+H78+H80+H83+H86+H87</f>
        <v>76566400</v>
      </c>
      <c r="I68" s="567">
        <f>I69+I70+I72+I78+I80+I83+I86+I87</f>
        <v>8831400</v>
      </c>
      <c r="J68" s="567">
        <f>J69+J70+J78+J79+J80</f>
        <v>0</v>
      </c>
      <c r="K68" s="567">
        <f>K69+K70+K72+K78+K80+K83+K86+K87</f>
        <v>1850000</v>
      </c>
      <c r="L68" s="567">
        <f>L69+L70+L72+L78+L80+L83+L86+L87</f>
        <v>0</v>
      </c>
      <c r="M68" s="567">
        <f>M69+M70+M72+M78+M80+M83+M86+M87</f>
        <v>0</v>
      </c>
      <c r="N68" s="532">
        <f>K68-Q68</f>
        <v>1850000</v>
      </c>
      <c r="O68" s="567">
        <f>O69+O70+O72+O78+O80+O83+O86+O87</f>
        <v>0</v>
      </c>
      <c r="P68" s="567">
        <f>P69+P70+P72+P78+P80+P83+P86+P87</f>
        <v>5000</v>
      </c>
      <c r="Q68" s="567">
        <f>Q69+Q70+Q72+Q78+Q80+Q83+Q86+Q87</f>
        <v>0</v>
      </c>
      <c r="R68" s="497">
        <f t="shared" si="1"/>
        <v>110506350</v>
      </c>
    </row>
    <row r="69" spans="1:18" ht="33.75" customHeight="1">
      <c r="A69" s="509"/>
      <c r="B69" s="527" t="s">
        <v>549</v>
      </c>
      <c r="C69" s="527" t="s">
        <v>331</v>
      </c>
      <c r="D69" s="527" t="s">
        <v>322</v>
      </c>
      <c r="E69" s="541" t="s">
        <v>550</v>
      </c>
      <c r="F69" s="532">
        <v>9119300</v>
      </c>
      <c r="G69" s="512">
        <f t="shared" si="21"/>
        <v>9119300</v>
      </c>
      <c r="H69" s="536">
        <v>5450000</v>
      </c>
      <c r="I69" s="536">
        <v>1122300</v>
      </c>
      <c r="J69" s="570"/>
      <c r="K69" s="532">
        <v>310000</v>
      </c>
      <c r="L69" s="532"/>
      <c r="M69" s="532"/>
      <c r="N69" s="536">
        <f>K69-Q69</f>
        <v>310000</v>
      </c>
      <c r="O69" s="536">
        <v>0</v>
      </c>
      <c r="P69" s="536">
        <v>5000</v>
      </c>
      <c r="Q69" s="534"/>
      <c r="R69" s="497">
        <f t="shared" si="1"/>
        <v>9429300</v>
      </c>
    </row>
    <row r="70" spans="1:18" s="493" customFormat="1" ht="87" customHeight="1">
      <c r="A70" s="498"/>
      <c r="B70" s="538" t="s">
        <v>551</v>
      </c>
      <c r="C70" s="538" t="s">
        <v>594</v>
      </c>
      <c r="D70" s="503" t="s">
        <v>630</v>
      </c>
      <c r="E70" s="547" t="s">
        <v>738</v>
      </c>
      <c r="F70" s="532">
        <f>F71</f>
        <v>31503500</v>
      </c>
      <c r="G70" s="507">
        <f t="shared" si="21"/>
        <v>31503500</v>
      </c>
      <c r="H70" s="532">
        <f>H71</f>
        <v>15948300</v>
      </c>
      <c r="I70" s="532">
        <f>I71</f>
        <v>7377100</v>
      </c>
      <c r="J70" s="580"/>
      <c r="K70" s="532">
        <f>K71</f>
        <v>1515000</v>
      </c>
      <c r="L70" s="532">
        <f>L71</f>
        <v>0</v>
      </c>
      <c r="M70" s="532">
        <f>M71</f>
        <v>0</v>
      </c>
      <c r="N70" s="532">
        <f>K70-Q70</f>
        <v>1515000</v>
      </c>
      <c r="O70" s="532">
        <f>O71</f>
        <v>0</v>
      </c>
      <c r="P70" s="532">
        <f>P71</f>
        <v>0</v>
      </c>
      <c r="Q70" s="532">
        <f>Q71</f>
        <v>0</v>
      </c>
      <c r="R70" s="497">
        <f>F70+K70</f>
        <v>33018500</v>
      </c>
    </row>
    <row r="71" spans="1:18" s="751" customFormat="1" ht="78.75" customHeight="1">
      <c r="A71" s="742"/>
      <c r="B71" s="743" t="s">
        <v>739</v>
      </c>
      <c r="C71" s="743" t="s">
        <v>740</v>
      </c>
      <c r="D71" s="743" t="s">
        <v>323</v>
      </c>
      <c r="E71" s="752" t="s">
        <v>741</v>
      </c>
      <c r="F71" s="754">
        <v>31503500</v>
      </c>
      <c r="G71" s="753">
        <f t="shared" si="21"/>
        <v>31503500</v>
      </c>
      <c r="H71" s="745">
        <v>15948300</v>
      </c>
      <c r="I71" s="754">
        <v>7377100</v>
      </c>
      <c r="J71" s="754"/>
      <c r="K71" s="748">
        <v>1515000</v>
      </c>
      <c r="L71" s="747"/>
      <c r="M71" s="747"/>
      <c r="N71" s="748">
        <f>K71-Q71</f>
        <v>1515000</v>
      </c>
      <c r="O71" s="748"/>
      <c r="P71" s="748"/>
      <c r="Q71" s="749"/>
      <c r="R71" s="497">
        <f>F71+K71</f>
        <v>33018500</v>
      </c>
    </row>
    <row r="72" spans="1:18" ht="80.25" customHeight="1">
      <c r="A72" s="509"/>
      <c r="B72" s="538" t="s">
        <v>742</v>
      </c>
      <c r="C72" s="538" t="s">
        <v>328</v>
      </c>
      <c r="D72" s="503" t="s">
        <v>630</v>
      </c>
      <c r="E72" s="547" t="s">
        <v>743</v>
      </c>
      <c r="F72" s="745">
        <f>F74</f>
        <v>58622900</v>
      </c>
      <c r="G72" s="753">
        <f t="shared" si="21"/>
        <v>58622900</v>
      </c>
      <c r="H72" s="745">
        <f aca="true" t="shared" si="23" ref="H72:M72">H74</f>
        <v>48051600</v>
      </c>
      <c r="I72" s="745">
        <f t="shared" si="23"/>
        <v>0</v>
      </c>
      <c r="J72" s="745">
        <f t="shared" si="23"/>
        <v>0</v>
      </c>
      <c r="K72" s="745">
        <f t="shared" si="23"/>
        <v>0</v>
      </c>
      <c r="L72" s="745">
        <f t="shared" si="23"/>
        <v>0</v>
      </c>
      <c r="M72" s="745">
        <f t="shared" si="23"/>
        <v>0</v>
      </c>
      <c r="N72" s="536">
        <f>K72-Q72</f>
        <v>0</v>
      </c>
      <c r="O72" s="745">
        <f>O74</f>
        <v>0</v>
      </c>
      <c r="P72" s="745">
        <f>P74</f>
        <v>0</v>
      </c>
      <c r="Q72" s="745">
        <f>Q74</f>
        <v>0</v>
      </c>
      <c r="R72" s="575">
        <f t="shared" si="1"/>
        <v>58622900</v>
      </c>
    </row>
    <row r="73" spans="1:18" ht="174.75" customHeight="1" hidden="1">
      <c r="A73" s="509"/>
      <c r="B73" s="571" t="s">
        <v>551</v>
      </c>
      <c r="C73" s="571" t="s">
        <v>594</v>
      </c>
      <c r="D73" s="571" t="s">
        <v>323</v>
      </c>
      <c r="E73" s="572" t="s">
        <v>406</v>
      </c>
      <c r="F73" s="573"/>
      <c r="G73" s="573"/>
      <c r="H73" s="573"/>
      <c r="I73" s="574"/>
      <c r="J73" s="573"/>
      <c r="K73" s="532"/>
      <c r="L73" s="532"/>
      <c r="M73" s="532"/>
      <c r="N73" s="536"/>
      <c r="O73" s="536"/>
      <c r="P73" s="536"/>
      <c r="Q73" s="534"/>
      <c r="R73" s="497"/>
    </row>
    <row r="74" spans="1:18" ht="174.75" customHeight="1">
      <c r="A74" s="509"/>
      <c r="B74" s="743" t="s">
        <v>744</v>
      </c>
      <c r="C74" s="743" t="s">
        <v>745</v>
      </c>
      <c r="D74" s="743" t="s">
        <v>323</v>
      </c>
      <c r="E74" s="752" t="s">
        <v>741</v>
      </c>
      <c r="F74" s="745">
        <v>58622900</v>
      </c>
      <c r="G74" s="753">
        <f>F74-J74</f>
        <v>58622900</v>
      </c>
      <c r="H74" s="745">
        <v>48051600</v>
      </c>
      <c r="I74" s="745"/>
      <c r="J74" s="745"/>
      <c r="K74" s="745"/>
      <c r="L74" s="745"/>
      <c r="M74" s="573"/>
      <c r="N74" s="536">
        <f>K74-Q74</f>
        <v>0</v>
      </c>
      <c r="O74" s="573"/>
      <c r="P74" s="573"/>
      <c r="Q74" s="573"/>
      <c r="R74" s="497">
        <f>F74+K74</f>
        <v>58622900</v>
      </c>
    </row>
    <row r="75" spans="1:18" ht="174.75" customHeight="1" hidden="1">
      <c r="A75" s="509"/>
      <c r="B75" s="743" t="s">
        <v>551</v>
      </c>
      <c r="C75" s="743" t="s">
        <v>594</v>
      </c>
      <c r="D75" s="743" t="s">
        <v>323</v>
      </c>
      <c r="E75" s="744" t="s">
        <v>407</v>
      </c>
      <c r="F75" s="745"/>
      <c r="G75" s="745"/>
      <c r="H75" s="745"/>
      <c r="I75" s="746"/>
      <c r="J75" s="745"/>
      <c r="K75" s="747"/>
      <c r="L75" s="747"/>
      <c r="M75" s="532"/>
      <c r="N75" s="536"/>
      <c r="O75" s="536"/>
      <c r="P75" s="536"/>
      <c r="Q75" s="534"/>
      <c r="R75" s="497">
        <f t="shared" si="1"/>
        <v>0</v>
      </c>
    </row>
    <row r="76" spans="1:18" ht="174.75" customHeight="1" hidden="1">
      <c r="A76" s="509"/>
      <c r="B76" s="743"/>
      <c r="C76" s="743"/>
      <c r="D76" s="743"/>
      <c r="E76" s="744"/>
      <c r="F76" s="745"/>
      <c r="G76" s="745">
        <f>F76-J76</f>
        <v>0</v>
      </c>
      <c r="H76" s="745"/>
      <c r="I76" s="746"/>
      <c r="J76" s="745"/>
      <c r="K76" s="747"/>
      <c r="L76" s="747"/>
      <c r="M76" s="532"/>
      <c r="N76" s="536"/>
      <c r="O76" s="536"/>
      <c r="P76" s="536"/>
      <c r="Q76" s="534"/>
      <c r="R76" s="497">
        <f t="shared" si="1"/>
        <v>0</v>
      </c>
    </row>
    <row r="77" spans="1:18" s="751" customFormat="1" ht="174.75" customHeight="1" hidden="1">
      <c r="A77" s="742"/>
      <c r="B77" s="743"/>
      <c r="C77" s="743"/>
      <c r="D77" s="743"/>
      <c r="E77" s="744"/>
      <c r="F77" s="745"/>
      <c r="G77" s="745">
        <f>F77-J77</f>
        <v>0</v>
      </c>
      <c r="H77" s="745"/>
      <c r="I77" s="746"/>
      <c r="J77" s="745"/>
      <c r="K77" s="747"/>
      <c r="L77" s="747"/>
      <c r="M77" s="747"/>
      <c r="N77" s="748"/>
      <c r="O77" s="748"/>
      <c r="P77" s="748"/>
      <c r="Q77" s="749"/>
      <c r="R77" s="750">
        <f t="shared" si="1"/>
        <v>0</v>
      </c>
    </row>
    <row r="78" spans="1:18" ht="59.25" customHeight="1">
      <c r="A78" s="509"/>
      <c r="B78" s="552" t="s">
        <v>737</v>
      </c>
      <c r="C78" s="552" t="s">
        <v>329</v>
      </c>
      <c r="D78" s="552" t="s">
        <v>334</v>
      </c>
      <c r="E78" s="755" t="s">
        <v>137</v>
      </c>
      <c r="F78" s="747">
        <v>4967400</v>
      </c>
      <c r="G78" s="753">
        <f>F78-J78</f>
        <v>4967400</v>
      </c>
      <c r="H78" s="748">
        <v>3700000</v>
      </c>
      <c r="I78" s="748">
        <v>203200</v>
      </c>
      <c r="J78" s="745"/>
      <c r="K78" s="747">
        <v>25000</v>
      </c>
      <c r="L78" s="747"/>
      <c r="M78" s="532"/>
      <c r="N78" s="536">
        <f aca="true" t="shared" si="24" ref="N78:N87">K78-Q78</f>
        <v>25000</v>
      </c>
      <c r="O78" s="536"/>
      <c r="P78" s="536"/>
      <c r="Q78" s="534"/>
      <c r="R78" s="497">
        <f aca="true" t="shared" si="25" ref="R78:R120">F78+K78</f>
        <v>4992400</v>
      </c>
    </row>
    <row r="79" spans="1:18" ht="39.75" customHeight="1" hidden="1">
      <c r="A79" s="509"/>
      <c r="B79" s="552" t="s">
        <v>552</v>
      </c>
      <c r="C79" s="552" t="s">
        <v>554</v>
      </c>
      <c r="D79" s="552" t="s">
        <v>324</v>
      </c>
      <c r="E79" s="755" t="s">
        <v>139</v>
      </c>
      <c r="F79" s="747"/>
      <c r="G79" s="753">
        <f>F79-J79</f>
        <v>0</v>
      </c>
      <c r="H79" s="748"/>
      <c r="I79" s="756"/>
      <c r="J79" s="749"/>
      <c r="K79" s="747"/>
      <c r="L79" s="747"/>
      <c r="M79" s="532"/>
      <c r="N79" s="536">
        <f t="shared" si="24"/>
        <v>0</v>
      </c>
      <c r="O79" s="536"/>
      <c r="P79" s="536"/>
      <c r="Q79" s="534"/>
      <c r="R79" s="497">
        <f t="shared" si="25"/>
        <v>0</v>
      </c>
    </row>
    <row r="80" spans="1:18" s="579" customFormat="1" ht="56.25" customHeight="1">
      <c r="A80" s="577"/>
      <c r="B80" s="757" t="s">
        <v>721</v>
      </c>
      <c r="C80" s="757" t="s">
        <v>723</v>
      </c>
      <c r="D80" s="757" t="s">
        <v>630</v>
      </c>
      <c r="E80" s="758" t="s">
        <v>556</v>
      </c>
      <c r="F80" s="747">
        <f>F81+F82</f>
        <v>3458800</v>
      </c>
      <c r="G80" s="747">
        <f aca="true" t="shared" si="26" ref="G80:Q80">G81+G82</f>
        <v>3458800</v>
      </c>
      <c r="H80" s="747">
        <f t="shared" si="26"/>
        <v>2662800</v>
      </c>
      <c r="I80" s="747">
        <f t="shared" si="26"/>
        <v>98450</v>
      </c>
      <c r="J80" s="747">
        <f t="shared" si="26"/>
        <v>0</v>
      </c>
      <c r="K80" s="747">
        <f t="shared" si="26"/>
        <v>0</v>
      </c>
      <c r="L80" s="747"/>
      <c r="M80" s="532"/>
      <c r="N80" s="532">
        <f t="shared" si="24"/>
        <v>0</v>
      </c>
      <c r="O80" s="532">
        <f t="shared" si="26"/>
        <v>0</v>
      </c>
      <c r="P80" s="532">
        <f t="shared" si="26"/>
        <v>0</v>
      </c>
      <c r="Q80" s="532">
        <f t="shared" si="26"/>
        <v>0</v>
      </c>
      <c r="R80" s="497">
        <f t="shared" si="25"/>
        <v>3458800</v>
      </c>
    </row>
    <row r="81" spans="1:18" s="579" customFormat="1" ht="41.25" customHeight="1">
      <c r="A81" s="577"/>
      <c r="B81" s="552" t="s">
        <v>722</v>
      </c>
      <c r="C81" s="668" t="s">
        <v>724</v>
      </c>
      <c r="D81" s="552" t="s">
        <v>324</v>
      </c>
      <c r="E81" s="759" t="s">
        <v>159</v>
      </c>
      <c r="F81" s="747">
        <v>3449750</v>
      </c>
      <c r="G81" s="753">
        <f aca="true" t="shared" si="27" ref="G81:G97">F81-J81</f>
        <v>3449750</v>
      </c>
      <c r="H81" s="748">
        <v>2662800</v>
      </c>
      <c r="I81" s="748">
        <v>98450</v>
      </c>
      <c r="J81" s="754"/>
      <c r="K81" s="760"/>
      <c r="L81" s="760"/>
      <c r="M81" s="567"/>
      <c r="N81" s="532">
        <f t="shared" si="24"/>
        <v>0</v>
      </c>
      <c r="O81" s="533"/>
      <c r="P81" s="533"/>
      <c r="Q81" s="533"/>
      <c r="R81" s="575">
        <f t="shared" si="25"/>
        <v>3449750</v>
      </c>
    </row>
    <row r="82" spans="1:18" s="579" customFormat="1" ht="36.75" customHeight="1">
      <c r="A82" s="577"/>
      <c r="B82" s="552" t="s">
        <v>725</v>
      </c>
      <c r="C82" s="668" t="s">
        <v>726</v>
      </c>
      <c r="D82" s="552" t="s">
        <v>324</v>
      </c>
      <c r="E82" s="669" t="s">
        <v>647</v>
      </c>
      <c r="F82" s="747">
        <v>9050</v>
      </c>
      <c r="G82" s="753">
        <f t="shared" si="27"/>
        <v>9050</v>
      </c>
      <c r="H82" s="756"/>
      <c r="I82" s="756"/>
      <c r="J82" s="754"/>
      <c r="K82" s="760"/>
      <c r="L82" s="760"/>
      <c r="M82" s="567"/>
      <c r="N82" s="532">
        <f t="shared" si="24"/>
        <v>0</v>
      </c>
      <c r="O82" s="533"/>
      <c r="P82" s="533"/>
      <c r="Q82" s="533"/>
      <c r="R82" s="497">
        <f t="shared" si="25"/>
        <v>9050</v>
      </c>
    </row>
    <row r="83" spans="1:18" s="579" customFormat="1" ht="50.25" customHeight="1">
      <c r="A83" s="577"/>
      <c r="B83" s="761" t="s">
        <v>552</v>
      </c>
      <c r="C83" s="762" t="s">
        <v>554</v>
      </c>
      <c r="D83" s="763" t="s">
        <v>630</v>
      </c>
      <c r="E83" s="764" t="s">
        <v>479</v>
      </c>
      <c r="F83" s="747">
        <f>F84+F85</f>
        <v>83400</v>
      </c>
      <c r="G83" s="750">
        <f t="shared" si="27"/>
        <v>83400</v>
      </c>
      <c r="H83" s="747">
        <f aca="true" t="shared" si="28" ref="H83:M83">H84+H85</f>
        <v>40000</v>
      </c>
      <c r="I83" s="747">
        <f t="shared" si="28"/>
        <v>16000</v>
      </c>
      <c r="J83" s="747">
        <f t="shared" si="28"/>
        <v>0</v>
      </c>
      <c r="K83" s="747">
        <f t="shared" si="28"/>
        <v>0</v>
      </c>
      <c r="L83" s="747">
        <f t="shared" si="28"/>
        <v>0</v>
      </c>
      <c r="M83" s="747">
        <f t="shared" si="28"/>
        <v>0</v>
      </c>
      <c r="N83" s="532">
        <f t="shared" si="24"/>
        <v>0</v>
      </c>
      <c r="O83" s="747">
        <f>O84+O85</f>
        <v>0</v>
      </c>
      <c r="P83" s="747">
        <f>P84+P85</f>
        <v>0</v>
      </c>
      <c r="Q83" s="747">
        <f>Q84+Q85</f>
        <v>0</v>
      </c>
      <c r="R83" s="575">
        <f t="shared" si="25"/>
        <v>83400</v>
      </c>
    </row>
    <row r="84" spans="1:18" s="579" customFormat="1" ht="66.75" customHeight="1">
      <c r="A84" s="577"/>
      <c r="B84" s="766" t="s">
        <v>727</v>
      </c>
      <c r="C84" s="668" t="s">
        <v>728</v>
      </c>
      <c r="D84" s="552" t="s">
        <v>324</v>
      </c>
      <c r="E84" s="669" t="s">
        <v>733</v>
      </c>
      <c r="F84" s="747">
        <v>83400</v>
      </c>
      <c r="G84" s="753">
        <f t="shared" si="27"/>
        <v>83400</v>
      </c>
      <c r="H84" s="748">
        <v>40000</v>
      </c>
      <c r="I84" s="748">
        <v>16000</v>
      </c>
      <c r="J84" s="754"/>
      <c r="K84" s="760"/>
      <c r="L84" s="760"/>
      <c r="M84" s="567"/>
      <c r="N84" s="532">
        <f t="shared" si="24"/>
        <v>0</v>
      </c>
      <c r="O84" s="533"/>
      <c r="P84" s="533"/>
      <c r="Q84" s="533"/>
      <c r="R84" s="575">
        <f t="shared" si="25"/>
        <v>83400</v>
      </c>
    </row>
    <row r="85" spans="1:18" s="579" customFormat="1" ht="65.25" customHeight="1">
      <c r="A85" s="577"/>
      <c r="B85" s="766" t="s">
        <v>730</v>
      </c>
      <c r="C85" s="668" t="s">
        <v>729</v>
      </c>
      <c r="D85" s="552" t="s">
        <v>324</v>
      </c>
      <c r="E85" s="669" t="s">
        <v>734</v>
      </c>
      <c r="F85" s="747"/>
      <c r="G85" s="753">
        <f t="shared" si="27"/>
        <v>0</v>
      </c>
      <c r="H85" s="756"/>
      <c r="I85" s="748"/>
      <c r="J85" s="754"/>
      <c r="K85" s="760"/>
      <c r="L85" s="760"/>
      <c r="M85" s="567"/>
      <c r="N85" s="532">
        <f t="shared" si="24"/>
        <v>0</v>
      </c>
      <c r="O85" s="533"/>
      <c r="P85" s="533"/>
      <c r="Q85" s="533"/>
      <c r="R85" s="575">
        <f t="shared" si="25"/>
        <v>0</v>
      </c>
    </row>
    <row r="86" spans="1:18" s="579" customFormat="1" ht="72.75" customHeight="1">
      <c r="A86" s="577"/>
      <c r="B86" s="761" t="s">
        <v>553</v>
      </c>
      <c r="C86" s="762" t="s">
        <v>555</v>
      </c>
      <c r="D86" s="757" t="s">
        <v>324</v>
      </c>
      <c r="E86" s="764" t="s">
        <v>735</v>
      </c>
      <c r="F86" s="747">
        <v>901050</v>
      </c>
      <c r="G86" s="750">
        <f t="shared" si="27"/>
        <v>901050</v>
      </c>
      <c r="H86" s="747">
        <v>713700</v>
      </c>
      <c r="I86" s="747">
        <v>14350</v>
      </c>
      <c r="J86" s="754"/>
      <c r="K86" s="760"/>
      <c r="L86" s="760"/>
      <c r="M86" s="567"/>
      <c r="N86" s="532">
        <f t="shared" si="24"/>
        <v>0</v>
      </c>
      <c r="O86" s="567"/>
      <c r="P86" s="567"/>
      <c r="Q86" s="567"/>
      <c r="R86" s="575">
        <f t="shared" si="25"/>
        <v>901050</v>
      </c>
    </row>
    <row r="87" spans="1:18" s="579" customFormat="1" ht="105.75" customHeight="1">
      <c r="A87" s="577"/>
      <c r="B87" s="761" t="s">
        <v>731</v>
      </c>
      <c r="C87" s="762" t="s">
        <v>732</v>
      </c>
      <c r="D87" s="757" t="s">
        <v>324</v>
      </c>
      <c r="E87" s="764" t="s">
        <v>736</v>
      </c>
      <c r="F87" s="747"/>
      <c r="G87" s="750">
        <f t="shared" si="27"/>
        <v>0</v>
      </c>
      <c r="H87" s="765"/>
      <c r="I87" s="747"/>
      <c r="J87" s="754"/>
      <c r="K87" s="760"/>
      <c r="L87" s="760"/>
      <c r="M87" s="567"/>
      <c r="N87" s="532">
        <f t="shared" si="24"/>
        <v>0</v>
      </c>
      <c r="O87" s="567"/>
      <c r="P87" s="567"/>
      <c r="Q87" s="567"/>
      <c r="R87" s="575">
        <f t="shared" si="25"/>
        <v>0</v>
      </c>
    </row>
    <row r="88" spans="1:18" ht="51" customHeight="1">
      <c r="A88" s="509"/>
      <c r="B88" s="767" t="s">
        <v>630</v>
      </c>
      <c r="C88" s="768" t="s">
        <v>588</v>
      </c>
      <c r="D88" s="763" t="s">
        <v>630</v>
      </c>
      <c r="E88" s="780" t="s">
        <v>587</v>
      </c>
      <c r="F88" s="747">
        <f>F89+F91+F92</f>
        <v>250000</v>
      </c>
      <c r="G88" s="753">
        <f t="shared" si="27"/>
        <v>250000</v>
      </c>
      <c r="H88" s="765">
        <f aca="true" t="shared" si="29" ref="H88:Q88">H89+H91</f>
        <v>0</v>
      </c>
      <c r="I88" s="765">
        <f t="shared" si="29"/>
        <v>0</v>
      </c>
      <c r="J88" s="747">
        <f t="shared" si="29"/>
        <v>0</v>
      </c>
      <c r="K88" s="747">
        <f t="shared" si="29"/>
        <v>0</v>
      </c>
      <c r="L88" s="747"/>
      <c r="M88" s="532"/>
      <c r="N88" s="532">
        <f t="shared" si="29"/>
        <v>0</v>
      </c>
      <c r="O88" s="532">
        <f t="shared" si="29"/>
        <v>0</v>
      </c>
      <c r="P88" s="532">
        <f t="shared" si="29"/>
        <v>0</v>
      </c>
      <c r="Q88" s="532">
        <f t="shared" si="29"/>
        <v>0</v>
      </c>
      <c r="R88" s="497">
        <f t="shared" si="25"/>
        <v>250000</v>
      </c>
    </row>
    <row r="89" spans="1:18" ht="42.75" customHeight="1">
      <c r="A89" s="509"/>
      <c r="B89" s="552" t="s">
        <v>202</v>
      </c>
      <c r="C89" s="552" t="s">
        <v>625</v>
      </c>
      <c r="D89" s="552" t="s">
        <v>630</v>
      </c>
      <c r="E89" s="755" t="s">
        <v>203</v>
      </c>
      <c r="F89" s="747">
        <f>F90</f>
        <v>100000</v>
      </c>
      <c r="G89" s="753">
        <f t="shared" si="27"/>
        <v>100000</v>
      </c>
      <c r="H89" s="765">
        <f aca="true" t="shared" si="30" ref="H89:Q89">H90</f>
        <v>0</v>
      </c>
      <c r="I89" s="765">
        <f t="shared" si="30"/>
        <v>0</v>
      </c>
      <c r="J89" s="747">
        <f t="shared" si="30"/>
        <v>0</v>
      </c>
      <c r="K89" s="747"/>
      <c r="L89" s="747"/>
      <c r="M89" s="532"/>
      <c r="N89" s="532">
        <f t="shared" si="30"/>
        <v>0</v>
      </c>
      <c r="O89" s="532">
        <f t="shared" si="30"/>
        <v>0</v>
      </c>
      <c r="P89" s="532">
        <f t="shared" si="30"/>
        <v>0</v>
      </c>
      <c r="Q89" s="532">
        <f t="shared" si="30"/>
        <v>0</v>
      </c>
      <c r="R89" s="497">
        <f t="shared" si="25"/>
        <v>100000</v>
      </c>
    </row>
    <row r="90" spans="1:18" ht="69.75" customHeight="1">
      <c r="A90" s="509"/>
      <c r="B90" s="552" t="s">
        <v>204</v>
      </c>
      <c r="C90" s="552" t="s">
        <v>205</v>
      </c>
      <c r="D90" s="552" t="s">
        <v>325</v>
      </c>
      <c r="E90" s="759" t="s">
        <v>206</v>
      </c>
      <c r="F90" s="747">
        <v>100000</v>
      </c>
      <c r="G90" s="753">
        <f t="shared" si="27"/>
        <v>100000</v>
      </c>
      <c r="H90" s="769"/>
      <c r="I90" s="769"/>
      <c r="J90" s="749"/>
      <c r="K90" s="749"/>
      <c r="L90" s="749"/>
      <c r="M90" s="533"/>
      <c r="N90" s="533"/>
      <c r="O90" s="534"/>
      <c r="P90" s="534"/>
      <c r="Q90" s="534"/>
      <c r="R90" s="497">
        <f t="shared" si="25"/>
        <v>100000</v>
      </c>
    </row>
    <row r="91" spans="1:18" ht="94.5" customHeight="1" hidden="1">
      <c r="A91" s="509"/>
      <c r="B91" s="770" t="s">
        <v>207</v>
      </c>
      <c r="C91" s="770" t="s">
        <v>595</v>
      </c>
      <c r="D91" s="770" t="s">
        <v>325</v>
      </c>
      <c r="E91" s="771" t="s">
        <v>659</v>
      </c>
      <c r="F91" s="747"/>
      <c r="G91" s="753">
        <f t="shared" si="27"/>
        <v>0</v>
      </c>
      <c r="H91" s="756"/>
      <c r="I91" s="756"/>
      <c r="J91" s="748"/>
      <c r="K91" s="747"/>
      <c r="L91" s="747"/>
      <c r="M91" s="532"/>
      <c r="N91" s="536"/>
      <c r="O91" s="536"/>
      <c r="P91" s="536"/>
      <c r="Q91" s="536"/>
      <c r="R91" s="497">
        <f t="shared" si="25"/>
        <v>0</v>
      </c>
    </row>
    <row r="92" spans="1:18" ht="138" customHeight="1">
      <c r="A92" s="509"/>
      <c r="B92" s="772" t="s">
        <v>207</v>
      </c>
      <c r="C92" s="770" t="s">
        <v>595</v>
      </c>
      <c r="D92" s="772" t="s">
        <v>325</v>
      </c>
      <c r="E92" s="771" t="s">
        <v>659</v>
      </c>
      <c r="F92" s="747">
        <v>150000</v>
      </c>
      <c r="G92" s="753">
        <f t="shared" si="27"/>
        <v>150000</v>
      </c>
      <c r="H92" s="756"/>
      <c r="I92" s="756"/>
      <c r="J92" s="748"/>
      <c r="K92" s="747"/>
      <c r="L92" s="747"/>
      <c r="M92" s="532"/>
      <c r="N92" s="536"/>
      <c r="O92" s="536"/>
      <c r="P92" s="536"/>
      <c r="Q92" s="536"/>
      <c r="R92" s="497">
        <f t="shared" si="25"/>
        <v>150000</v>
      </c>
    </row>
    <row r="93" spans="1:18" ht="30" customHeight="1">
      <c r="A93" s="509"/>
      <c r="B93" s="767" t="s">
        <v>630</v>
      </c>
      <c r="C93" s="773" t="s">
        <v>599</v>
      </c>
      <c r="D93" s="767" t="s">
        <v>630</v>
      </c>
      <c r="E93" s="774" t="s">
        <v>600</v>
      </c>
      <c r="F93" s="747">
        <f>F94+F96</f>
        <v>2172900</v>
      </c>
      <c r="G93" s="753">
        <f t="shared" si="27"/>
        <v>2172900</v>
      </c>
      <c r="H93" s="747">
        <f>H94+H96</f>
        <v>1318900</v>
      </c>
      <c r="I93" s="747">
        <f>I94+I96</f>
        <v>313800</v>
      </c>
      <c r="J93" s="747">
        <f>J94+J96</f>
        <v>0</v>
      </c>
      <c r="K93" s="747">
        <f>K94+K96</f>
        <v>0</v>
      </c>
      <c r="L93" s="747"/>
      <c r="M93" s="532"/>
      <c r="N93" s="532">
        <f>N94+N96</f>
        <v>0</v>
      </c>
      <c r="O93" s="532">
        <f>O94+O96</f>
        <v>0</v>
      </c>
      <c r="P93" s="532">
        <f>P94+P96</f>
        <v>0</v>
      </c>
      <c r="Q93" s="532">
        <f>Q94+Q96</f>
        <v>0</v>
      </c>
      <c r="R93" s="497">
        <f t="shared" si="25"/>
        <v>2172900</v>
      </c>
    </row>
    <row r="94" spans="1:18" ht="42" customHeight="1">
      <c r="A94" s="509"/>
      <c r="B94" s="775" t="s">
        <v>276</v>
      </c>
      <c r="C94" s="775" t="s">
        <v>597</v>
      </c>
      <c r="D94" s="776" t="s">
        <v>630</v>
      </c>
      <c r="E94" s="777" t="s">
        <v>660</v>
      </c>
      <c r="F94" s="747">
        <f>F95</f>
        <v>150000</v>
      </c>
      <c r="G94" s="753">
        <f t="shared" si="27"/>
        <v>150000</v>
      </c>
      <c r="H94" s="765">
        <f aca="true" t="shared" si="31" ref="H94:Q94">H95</f>
        <v>0</v>
      </c>
      <c r="I94" s="765">
        <f t="shared" si="31"/>
        <v>0</v>
      </c>
      <c r="J94" s="747">
        <f t="shared" si="31"/>
        <v>0</v>
      </c>
      <c r="K94" s="747">
        <f t="shared" si="31"/>
        <v>0</v>
      </c>
      <c r="L94" s="747"/>
      <c r="M94" s="532"/>
      <c r="N94" s="532">
        <f t="shared" si="31"/>
        <v>0</v>
      </c>
      <c r="O94" s="532">
        <f t="shared" si="31"/>
        <v>0</v>
      </c>
      <c r="P94" s="532">
        <f t="shared" si="31"/>
        <v>0</v>
      </c>
      <c r="Q94" s="532">
        <f t="shared" si="31"/>
        <v>0</v>
      </c>
      <c r="R94" s="497">
        <f t="shared" si="25"/>
        <v>150000</v>
      </c>
    </row>
    <row r="95" spans="1:18" s="493" customFormat="1" ht="60.75">
      <c r="A95" s="498"/>
      <c r="B95" s="552" t="s">
        <v>277</v>
      </c>
      <c r="C95" s="552" t="s">
        <v>598</v>
      </c>
      <c r="D95" s="552" t="s">
        <v>326</v>
      </c>
      <c r="E95" s="755" t="s">
        <v>661</v>
      </c>
      <c r="F95" s="747">
        <v>150000</v>
      </c>
      <c r="G95" s="753">
        <f t="shared" si="27"/>
        <v>150000</v>
      </c>
      <c r="H95" s="756">
        <v>0</v>
      </c>
      <c r="I95" s="756">
        <v>0</v>
      </c>
      <c r="J95" s="750">
        <v>0</v>
      </c>
      <c r="K95" s="750"/>
      <c r="L95" s="750"/>
      <c r="M95" s="507"/>
      <c r="N95" s="508"/>
      <c r="O95" s="507"/>
      <c r="P95" s="507"/>
      <c r="Q95" s="507"/>
      <c r="R95" s="497">
        <f t="shared" si="25"/>
        <v>150000</v>
      </c>
    </row>
    <row r="96" spans="1:18" s="493" customFormat="1" ht="36.75" customHeight="1">
      <c r="A96" s="498"/>
      <c r="B96" s="552" t="s">
        <v>278</v>
      </c>
      <c r="C96" s="552" t="s">
        <v>572</v>
      </c>
      <c r="D96" s="776" t="s">
        <v>630</v>
      </c>
      <c r="E96" s="759" t="s">
        <v>568</v>
      </c>
      <c r="F96" s="747">
        <f>F97</f>
        <v>2022900</v>
      </c>
      <c r="G96" s="753">
        <f t="shared" si="27"/>
        <v>2022900</v>
      </c>
      <c r="H96" s="747">
        <f aca="true" t="shared" si="32" ref="H96:Q96">H97</f>
        <v>1318900</v>
      </c>
      <c r="I96" s="747">
        <f>I97</f>
        <v>313800</v>
      </c>
      <c r="J96" s="747">
        <f t="shared" si="32"/>
        <v>0</v>
      </c>
      <c r="K96" s="747">
        <f t="shared" si="32"/>
        <v>0</v>
      </c>
      <c r="L96" s="747"/>
      <c r="M96" s="532"/>
      <c r="N96" s="532">
        <f t="shared" si="32"/>
        <v>0</v>
      </c>
      <c r="O96" s="532">
        <f t="shared" si="32"/>
        <v>0</v>
      </c>
      <c r="P96" s="532">
        <f t="shared" si="32"/>
        <v>0</v>
      </c>
      <c r="Q96" s="532">
        <f t="shared" si="32"/>
        <v>0</v>
      </c>
      <c r="R96" s="497">
        <f t="shared" si="25"/>
        <v>2022900</v>
      </c>
    </row>
    <row r="97" spans="1:18" s="584" customFormat="1" ht="60.75">
      <c r="A97" s="583"/>
      <c r="B97" s="778" t="s">
        <v>279</v>
      </c>
      <c r="C97" s="778" t="s">
        <v>573</v>
      </c>
      <c r="D97" s="778" t="s">
        <v>326</v>
      </c>
      <c r="E97" s="779" t="s">
        <v>665</v>
      </c>
      <c r="F97" s="747">
        <v>2022900</v>
      </c>
      <c r="G97" s="753">
        <f t="shared" si="27"/>
        <v>2022900</v>
      </c>
      <c r="H97" s="748">
        <v>1318900</v>
      </c>
      <c r="I97" s="748">
        <v>313800</v>
      </c>
      <c r="J97" s="749">
        <v>0</v>
      </c>
      <c r="K97" s="760"/>
      <c r="L97" s="760"/>
      <c r="M97" s="567"/>
      <c r="N97" s="533"/>
      <c r="O97" s="534"/>
      <c r="P97" s="534"/>
      <c r="Q97" s="534"/>
      <c r="R97" s="497">
        <f t="shared" si="25"/>
        <v>2022900</v>
      </c>
    </row>
    <row r="98" spans="1:18" s="584" customFormat="1" ht="20.25" hidden="1">
      <c r="A98" s="583"/>
      <c r="B98" s="503" t="s">
        <v>630</v>
      </c>
      <c r="C98" s="538" t="s">
        <v>292</v>
      </c>
      <c r="D98" s="505" t="s">
        <v>630</v>
      </c>
      <c r="E98" s="547" t="s">
        <v>293</v>
      </c>
      <c r="F98" s="537">
        <f>F99</f>
        <v>0</v>
      </c>
      <c r="G98" s="537">
        <f aca="true" t="shared" si="33" ref="G98:Q98">G99</f>
        <v>0</v>
      </c>
      <c r="H98" s="537">
        <f t="shared" si="33"/>
        <v>0</v>
      </c>
      <c r="I98" s="537">
        <f t="shared" si="33"/>
        <v>0</v>
      </c>
      <c r="J98" s="532">
        <f t="shared" si="33"/>
        <v>0</v>
      </c>
      <c r="K98" s="532">
        <f t="shared" si="33"/>
        <v>0</v>
      </c>
      <c r="L98" s="532"/>
      <c r="M98" s="532"/>
      <c r="N98" s="532">
        <f t="shared" si="33"/>
        <v>0</v>
      </c>
      <c r="O98" s="532">
        <f t="shared" si="33"/>
        <v>0</v>
      </c>
      <c r="P98" s="532">
        <f t="shared" si="33"/>
        <v>0</v>
      </c>
      <c r="Q98" s="532">
        <f t="shared" si="33"/>
        <v>0</v>
      </c>
      <c r="R98" s="497">
        <f t="shared" si="25"/>
        <v>0</v>
      </c>
    </row>
    <row r="99" spans="1:18" s="584" customFormat="1" ht="40.5" hidden="1">
      <c r="A99" s="583"/>
      <c r="B99" s="540" t="s">
        <v>53</v>
      </c>
      <c r="C99" s="527" t="s">
        <v>52</v>
      </c>
      <c r="D99" s="585" t="s">
        <v>630</v>
      </c>
      <c r="E99" s="541" t="s">
        <v>54</v>
      </c>
      <c r="F99" s="537">
        <f>F100</f>
        <v>0</v>
      </c>
      <c r="G99" s="537">
        <f aca="true" t="shared" si="34" ref="G99:Q99">G100</f>
        <v>0</v>
      </c>
      <c r="H99" s="537">
        <f t="shared" si="34"/>
        <v>0</v>
      </c>
      <c r="I99" s="537">
        <f t="shared" si="34"/>
        <v>0</v>
      </c>
      <c r="J99" s="532">
        <f t="shared" si="34"/>
        <v>0</v>
      </c>
      <c r="K99" s="532">
        <f t="shared" si="34"/>
        <v>0</v>
      </c>
      <c r="L99" s="532"/>
      <c r="M99" s="532"/>
      <c r="N99" s="532">
        <f t="shared" si="34"/>
        <v>0</v>
      </c>
      <c r="O99" s="532">
        <f t="shared" si="34"/>
        <v>0</v>
      </c>
      <c r="P99" s="532">
        <f t="shared" si="34"/>
        <v>0</v>
      </c>
      <c r="Q99" s="532">
        <f t="shared" si="34"/>
        <v>0</v>
      </c>
      <c r="R99" s="497">
        <f t="shared" si="25"/>
        <v>0</v>
      </c>
    </row>
    <row r="100" spans="1:18" s="584" customFormat="1" ht="40.5" hidden="1">
      <c r="A100" s="583"/>
      <c r="B100" s="527" t="s">
        <v>50</v>
      </c>
      <c r="C100" s="527" t="s">
        <v>51</v>
      </c>
      <c r="D100" s="527" t="s">
        <v>193</v>
      </c>
      <c r="E100" s="541" t="s">
        <v>55</v>
      </c>
      <c r="F100" s="537"/>
      <c r="G100" s="576"/>
      <c r="H100" s="576"/>
      <c r="I100" s="576"/>
      <c r="J100" s="534"/>
      <c r="K100" s="567"/>
      <c r="L100" s="567"/>
      <c r="M100" s="567"/>
      <c r="N100" s="533"/>
      <c r="O100" s="534"/>
      <c r="P100" s="534"/>
      <c r="Q100" s="534"/>
      <c r="R100" s="497">
        <f t="shared" si="25"/>
        <v>0</v>
      </c>
    </row>
    <row r="101" spans="1:18" s="584" customFormat="1" ht="20.25" hidden="1">
      <c r="A101" s="583"/>
      <c r="B101" s="503" t="s">
        <v>630</v>
      </c>
      <c r="C101" s="538" t="s">
        <v>292</v>
      </c>
      <c r="D101" s="505" t="s">
        <v>630</v>
      </c>
      <c r="E101" s="547" t="s">
        <v>293</v>
      </c>
      <c r="F101" s="537"/>
      <c r="G101" s="576"/>
      <c r="H101" s="576" t="s">
        <v>750</v>
      </c>
      <c r="I101" s="576"/>
      <c r="J101" s="534"/>
      <c r="K101" s="567"/>
      <c r="L101" s="567"/>
      <c r="M101" s="567"/>
      <c r="N101" s="533"/>
      <c r="O101" s="534"/>
      <c r="P101" s="534"/>
      <c r="Q101" s="534"/>
      <c r="R101" s="497">
        <f t="shared" si="25"/>
        <v>0</v>
      </c>
    </row>
    <row r="102" spans="1:18" s="584" customFormat="1" ht="81" hidden="1">
      <c r="A102" s="583"/>
      <c r="B102" s="527" t="s">
        <v>154</v>
      </c>
      <c r="C102" s="527" t="s">
        <v>151</v>
      </c>
      <c r="D102" s="527" t="s">
        <v>152</v>
      </c>
      <c r="E102" s="541" t="s">
        <v>153</v>
      </c>
      <c r="F102" s="537"/>
      <c r="G102" s="576"/>
      <c r="H102" s="576"/>
      <c r="I102" s="576"/>
      <c r="J102" s="534"/>
      <c r="K102" s="567"/>
      <c r="L102" s="567"/>
      <c r="M102" s="567"/>
      <c r="N102" s="533"/>
      <c r="O102" s="534"/>
      <c r="P102" s="534"/>
      <c r="Q102" s="534"/>
      <c r="R102" s="497">
        <f t="shared" si="25"/>
        <v>0</v>
      </c>
    </row>
    <row r="103" spans="1:18" s="584" customFormat="1" ht="83.25" customHeight="1">
      <c r="A103" s="583"/>
      <c r="B103" s="146" t="s">
        <v>210</v>
      </c>
      <c r="C103" s="146"/>
      <c r="D103" s="146"/>
      <c r="E103" s="141" t="s">
        <v>327</v>
      </c>
      <c r="F103" s="563">
        <f>F104</f>
        <v>6858600</v>
      </c>
      <c r="G103" s="563">
        <f aca="true" t="shared" si="35" ref="G103:Q103">G104</f>
        <v>6858600</v>
      </c>
      <c r="H103" s="563">
        <f t="shared" si="35"/>
        <v>3921000</v>
      </c>
      <c r="I103" s="563">
        <f t="shared" si="35"/>
        <v>63000</v>
      </c>
      <c r="J103" s="563">
        <f t="shared" si="35"/>
        <v>0</v>
      </c>
      <c r="K103" s="563">
        <f t="shared" si="35"/>
        <v>0</v>
      </c>
      <c r="L103" s="563"/>
      <c r="M103" s="563"/>
      <c r="N103" s="563">
        <f t="shared" si="35"/>
        <v>0</v>
      </c>
      <c r="O103" s="563">
        <f t="shared" si="35"/>
        <v>0</v>
      </c>
      <c r="P103" s="563">
        <f t="shared" si="35"/>
        <v>0</v>
      </c>
      <c r="Q103" s="563">
        <f t="shared" si="35"/>
        <v>0</v>
      </c>
      <c r="R103" s="497">
        <f t="shared" si="25"/>
        <v>6858600</v>
      </c>
    </row>
    <row r="104" spans="1:18" s="584" customFormat="1" ht="60.75">
      <c r="A104" s="583"/>
      <c r="B104" s="499" t="s">
        <v>211</v>
      </c>
      <c r="C104" s="499"/>
      <c r="D104" s="499"/>
      <c r="E104" s="500" t="s">
        <v>327</v>
      </c>
      <c r="F104" s="565">
        <f>F105+F110+F107</f>
        <v>6858600</v>
      </c>
      <c r="G104" s="565">
        <f aca="true" t="shared" si="36" ref="G104:Q104">G105+G110+G107</f>
        <v>6858600</v>
      </c>
      <c r="H104" s="565">
        <f t="shared" si="36"/>
        <v>3921000</v>
      </c>
      <c r="I104" s="565">
        <f t="shared" si="36"/>
        <v>63000</v>
      </c>
      <c r="J104" s="565">
        <f t="shared" si="36"/>
        <v>0</v>
      </c>
      <c r="K104" s="565">
        <f t="shared" si="36"/>
        <v>0</v>
      </c>
      <c r="L104" s="565">
        <f t="shared" si="36"/>
        <v>0</v>
      </c>
      <c r="M104" s="565"/>
      <c r="N104" s="565">
        <f t="shared" si="36"/>
        <v>0</v>
      </c>
      <c r="O104" s="565">
        <f t="shared" si="36"/>
        <v>0</v>
      </c>
      <c r="P104" s="565">
        <f t="shared" si="36"/>
        <v>0</v>
      </c>
      <c r="Q104" s="565">
        <f t="shared" si="36"/>
        <v>0</v>
      </c>
      <c r="R104" s="497">
        <f t="shared" si="25"/>
        <v>6858600</v>
      </c>
    </row>
    <row r="105" spans="1:18" s="584" customFormat="1" ht="22.5" customHeight="1">
      <c r="A105" s="583"/>
      <c r="B105" s="503" t="s">
        <v>630</v>
      </c>
      <c r="C105" s="504" t="s">
        <v>631</v>
      </c>
      <c r="D105" s="503" t="s">
        <v>630</v>
      </c>
      <c r="E105" s="506" t="s">
        <v>576</v>
      </c>
      <c r="F105" s="567">
        <f>F106</f>
        <v>4972700</v>
      </c>
      <c r="G105" s="567">
        <f aca="true" t="shared" si="37" ref="G105:Q105">G106</f>
        <v>4972700</v>
      </c>
      <c r="H105" s="567">
        <f t="shared" si="37"/>
        <v>3921000</v>
      </c>
      <c r="I105" s="567">
        <f t="shared" si="37"/>
        <v>63000</v>
      </c>
      <c r="J105" s="567">
        <f t="shared" si="37"/>
        <v>0</v>
      </c>
      <c r="K105" s="567">
        <f t="shared" si="37"/>
        <v>0</v>
      </c>
      <c r="L105" s="567"/>
      <c r="M105" s="567"/>
      <c r="N105" s="567">
        <f t="shared" si="37"/>
        <v>0</v>
      </c>
      <c r="O105" s="567">
        <f t="shared" si="37"/>
        <v>0</v>
      </c>
      <c r="P105" s="567">
        <f t="shared" si="37"/>
        <v>0</v>
      </c>
      <c r="Q105" s="567">
        <f t="shared" si="37"/>
        <v>0</v>
      </c>
      <c r="R105" s="497">
        <f t="shared" si="25"/>
        <v>4972700</v>
      </c>
    </row>
    <row r="106" spans="1:18" s="584" customFormat="1" ht="68.25" customHeight="1">
      <c r="A106" s="583"/>
      <c r="B106" s="510" t="s">
        <v>212</v>
      </c>
      <c r="C106" s="510" t="s">
        <v>342</v>
      </c>
      <c r="D106" s="510" t="s">
        <v>189</v>
      </c>
      <c r="E106" s="511" t="s">
        <v>758</v>
      </c>
      <c r="F106" s="567">
        <v>4972700</v>
      </c>
      <c r="G106" s="512">
        <f>F106-J106</f>
        <v>4972700</v>
      </c>
      <c r="H106" s="533">
        <v>3921000</v>
      </c>
      <c r="I106" s="533">
        <v>63000</v>
      </c>
      <c r="J106" s="567"/>
      <c r="K106" s="567"/>
      <c r="L106" s="567"/>
      <c r="M106" s="567"/>
      <c r="N106" s="533"/>
      <c r="O106" s="533"/>
      <c r="P106" s="533"/>
      <c r="Q106" s="533"/>
      <c r="R106" s="497">
        <f t="shared" si="25"/>
        <v>4972700</v>
      </c>
    </row>
    <row r="107" spans="1:18" s="584" customFormat="1" ht="38.25" customHeight="1">
      <c r="A107" s="583"/>
      <c r="B107" s="505" t="s">
        <v>630</v>
      </c>
      <c r="C107" s="504" t="s">
        <v>134</v>
      </c>
      <c r="D107" s="503" t="s">
        <v>630</v>
      </c>
      <c r="E107" s="506" t="s">
        <v>133</v>
      </c>
      <c r="F107" s="567">
        <f>F108</f>
        <v>373000</v>
      </c>
      <c r="G107" s="567">
        <f aca="true" t="shared" si="38" ref="G107:Q107">G108</f>
        <v>373000</v>
      </c>
      <c r="H107" s="567">
        <f t="shared" si="38"/>
        <v>0</v>
      </c>
      <c r="I107" s="567">
        <f t="shared" si="38"/>
        <v>0</v>
      </c>
      <c r="J107" s="567">
        <f t="shared" si="38"/>
        <v>0</v>
      </c>
      <c r="K107" s="567">
        <f t="shared" si="38"/>
        <v>0</v>
      </c>
      <c r="L107" s="567">
        <f t="shared" si="38"/>
        <v>0</v>
      </c>
      <c r="M107" s="567"/>
      <c r="N107" s="567">
        <f t="shared" si="38"/>
        <v>0</v>
      </c>
      <c r="O107" s="567">
        <f t="shared" si="38"/>
        <v>0</v>
      </c>
      <c r="P107" s="567">
        <f t="shared" si="38"/>
        <v>0</v>
      </c>
      <c r="Q107" s="567">
        <f t="shared" si="38"/>
        <v>0</v>
      </c>
      <c r="R107" s="497">
        <f t="shared" si="25"/>
        <v>373000</v>
      </c>
    </row>
    <row r="108" spans="1:18" s="584" customFormat="1" ht="63.75" customHeight="1">
      <c r="A108" s="583"/>
      <c r="B108" s="510" t="s">
        <v>135</v>
      </c>
      <c r="C108" s="516" t="s">
        <v>579</v>
      </c>
      <c r="D108" s="510" t="s">
        <v>580</v>
      </c>
      <c r="E108" s="511" t="s">
        <v>581</v>
      </c>
      <c r="F108" s="567">
        <v>373000</v>
      </c>
      <c r="G108" s="512">
        <f>F108-J108</f>
        <v>373000</v>
      </c>
      <c r="H108" s="533"/>
      <c r="I108" s="533"/>
      <c r="J108" s="567"/>
      <c r="K108" s="567"/>
      <c r="L108" s="567"/>
      <c r="M108" s="567"/>
      <c r="N108" s="533"/>
      <c r="O108" s="533"/>
      <c r="P108" s="533"/>
      <c r="Q108" s="533"/>
      <c r="R108" s="497">
        <f t="shared" si="25"/>
        <v>373000</v>
      </c>
    </row>
    <row r="109" spans="1:18" s="584" customFormat="1" ht="105.75" customHeight="1">
      <c r="A109" s="583"/>
      <c r="B109" s="510" t="s">
        <v>135</v>
      </c>
      <c r="C109" s="516" t="s">
        <v>579</v>
      </c>
      <c r="D109" s="510" t="s">
        <v>580</v>
      </c>
      <c r="E109" s="511" t="s">
        <v>456</v>
      </c>
      <c r="F109" s="533">
        <v>323000</v>
      </c>
      <c r="G109" s="512">
        <f>F109-J109</f>
        <v>323000</v>
      </c>
      <c r="H109" s="533"/>
      <c r="I109" s="533"/>
      <c r="J109" s="567"/>
      <c r="K109" s="567"/>
      <c r="L109" s="567"/>
      <c r="M109" s="567"/>
      <c r="N109" s="533"/>
      <c r="O109" s="533"/>
      <c r="P109" s="533"/>
      <c r="Q109" s="533"/>
      <c r="R109" s="497">
        <f t="shared" si="25"/>
        <v>323000</v>
      </c>
    </row>
    <row r="110" spans="1:18" ht="30.75" customHeight="1">
      <c r="A110" s="509"/>
      <c r="B110" s="503" t="s">
        <v>630</v>
      </c>
      <c r="C110" s="581" t="s">
        <v>588</v>
      </c>
      <c r="D110" s="505" t="s">
        <v>630</v>
      </c>
      <c r="E110" s="582" t="s">
        <v>587</v>
      </c>
      <c r="F110" s="532">
        <f>F117+F132+F140+F141+F144+F142+F143</f>
        <v>1512900</v>
      </c>
      <c r="G110" s="532">
        <f>G117+G132+G140+G141+G144+G142+G143</f>
        <v>1512900</v>
      </c>
      <c r="H110" s="532">
        <f aca="true" t="shared" si="39" ref="H110:Q110">H117+H132+H140+H141+H144+H142</f>
        <v>0</v>
      </c>
      <c r="I110" s="532">
        <f t="shared" si="39"/>
        <v>0</v>
      </c>
      <c r="J110" s="532">
        <f t="shared" si="39"/>
        <v>0</v>
      </c>
      <c r="K110" s="532">
        <f t="shared" si="39"/>
        <v>0</v>
      </c>
      <c r="L110" s="532">
        <f t="shared" si="39"/>
        <v>0</v>
      </c>
      <c r="M110" s="532"/>
      <c r="N110" s="532">
        <f t="shared" si="39"/>
        <v>0</v>
      </c>
      <c r="O110" s="532">
        <f t="shared" si="39"/>
        <v>0</v>
      </c>
      <c r="P110" s="532">
        <f t="shared" si="39"/>
        <v>0</v>
      </c>
      <c r="Q110" s="532">
        <f t="shared" si="39"/>
        <v>0</v>
      </c>
      <c r="R110" s="497">
        <f t="shared" si="25"/>
        <v>1512900</v>
      </c>
    </row>
    <row r="111" spans="1:18" s="584" customFormat="1" ht="96" customHeight="1" hidden="1">
      <c r="A111" s="583"/>
      <c r="B111" s="528" t="s">
        <v>218</v>
      </c>
      <c r="C111" s="528" t="s">
        <v>601</v>
      </c>
      <c r="D111" s="586" t="s">
        <v>630</v>
      </c>
      <c r="E111" s="529" t="s">
        <v>666</v>
      </c>
      <c r="F111" s="508">
        <f>F112+F113</f>
        <v>0</v>
      </c>
      <c r="G111" s="508">
        <f aca="true" t="shared" si="40" ref="G111:Q111">G112+G113</f>
        <v>0</v>
      </c>
      <c r="H111" s="587">
        <f t="shared" si="40"/>
        <v>0</v>
      </c>
      <c r="I111" s="587">
        <f t="shared" si="40"/>
        <v>0</v>
      </c>
      <c r="J111" s="508">
        <f t="shared" si="40"/>
        <v>0</v>
      </c>
      <c r="K111" s="508">
        <f t="shared" si="40"/>
        <v>0</v>
      </c>
      <c r="L111" s="508"/>
      <c r="M111" s="508"/>
      <c r="N111" s="508">
        <f t="shared" si="40"/>
        <v>0</v>
      </c>
      <c r="O111" s="508">
        <f t="shared" si="40"/>
        <v>0</v>
      </c>
      <c r="P111" s="508">
        <f t="shared" si="40"/>
        <v>0</v>
      </c>
      <c r="Q111" s="508">
        <f t="shared" si="40"/>
        <v>0</v>
      </c>
      <c r="R111" s="497">
        <f t="shared" si="25"/>
        <v>0</v>
      </c>
    </row>
    <row r="112" spans="1:18" ht="75.75" customHeight="1" hidden="1">
      <c r="A112" s="509"/>
      <c r="B112" s="588" t="s">
        <v>219</v>
      </c>
      <c r="C112" s="526" t="s">
        <v>602</v>
      </c>
      <c r="D112" s="526" t="s">
        <v>328</v>
      </c>
      <c r="E112" s="578" t="s">
        <v>220</v>
      </c>
      <c r="F112" s="532"/>
      <c r="G112" s="536"/>
      <c r="H112" s="537"/>
      <c r="I112" s="537"/>
      <c r="J112" s="589"/>
      <c r="K112" s="533">
        <v>0</v>
      </c>
      <c r="L112" s="533"/>
      <c r="M112" s="533"/>
      <c r="N112" s="590"/>
      <c r="O112" s="589"/>
      <c r="P112" s="589"/>
      <c r="Q112" s="589"/>
      <c r="R112" s="497">
        <f t="shared" si="25"/>
        <v>0</v>
      </c>
    </row>
    <row r="113" spans="1:18" ht="70.5" customHeight="1" hidden="1">
      <c r="A113" s="509"/>
      <c r="B113" s="588" t="s">
        <v>221</v>
      </c>
      <c r="C113" s="526" t="s">
        <v>603</v>
      </c>
      <c r="D113" s="526" t="s">
        <v>330</v>
      </c>
      <c r="E113" s="578" t="s">
        <v>667</v>
      </c>
      <c r="F113" s="532"/>
      <c r="G113" s="536"/>
      <c r="H113" s="537"/>
      <c r="I113" s="537"/>
      <c r="J113" s="589"/>
      <c r="K113" s="533"/>
      <c r="L113" s="533"/>
      <c r="M113" s="533"/>
      <c r="N113" s="590"/>
      <c r="O113" s="589"/>
      <c r="P113" s="589"/>
      <c r="Q113" s="589"/>
      <c r="R113" s="497">
        <f t="shared" si="25"/>
        <v>0</v>
      </c>
    </row>
    <row r="114" spans="1:18" ht="58.5" customHeight="1" hidden="1">
      <c r="A114" s="509"/>
      <c r="B114" s="588" t="s">
        <v>222</v>
      </c>
      <c r="C114" s="526" t="s">
        <v>604</v>
      </c>
      <c r="D114" s="585" t="s">
        <v>630</v>
      </c>
      <c r="E114" s="541" t="s">
        <v>668</v>
      </c>
      <c r="F114" s="532">
        <f>F115+F116</f>
        <v>0</v>
      </c>
      <c r="G114" s="532">
        <f aca="true" t="shared" si="41" ref="G114:Q114">G115+G116</f>
        <v>0</v>
      </c>
      <c r="H114" s="537">
        <f t="shared" si="41"/>
        <v>0</v>
      </c>
      <c r="I114" s="537">
        <f t="shared" si="41"/>
        <v>0</v>
      </c>
      <c r="J114" s="532">
        <f t="shared" si="41"/>
        <v>0</v>
      </c>
      <c r="K114" s="532">
        <f t="shared" si="41"/>
        <v>0</v>
      </c>
      <c r="L114" s="532"/>
      <c r="M114" s="532"/>
      <c r="N114" s="532">
        <f t="shared" si="41"/>
        <v>0</v>
      </c>
      <c r="O114" s="532">
        <f t="shared" si="41"/>
        <v>0</v>
      </c>
      <c r="P114" s="532">
        <f t="shared" si="41"/>
        <v>0</v>
      </c>
      <c r="Q114" s="532">
        <f t="shared" si="41"/>
        <v>0</v>
      </c>
      <c r="R114" s="497">
        <f t="shared" si="25"/>
        <v>0</v>
      </c>
    </row>
    <row r="115" spans="1:18" ht="70.5" customHeight="1" hidden="1">
      <c r="A115" s="509"/>
      <c r="B115" s="588" t="s">
        <v>223</v>
      </c>
      <c r="C115" s="526" t="s">
        <v>605</v>
      </c>
      <c r="D115" s="526" t="s">
        <v>328</v>
      </c>
      <c r="E115" s="578" t="s">
        <v>668</v>
      </c>
      <c r="F115" s="532"/>
      <c r="G115" s="536"/>
      <c r="H115" s="537"/>
      <c r="I115" s="537"/>
      <c r="J115" s="589"/>
      <c r="K115" s="533"/>
      <c r="L115" s="533"/>
      <c r="M115" s="533"/>
      <c r="N115" s="590"/>
      <c r="O115" s="589"/>
      <c r="P115" s="589"/>
      <c r="Q115" s="589"/>
      <c r="R115" s="497">
        <f t="shared" si="25"/>
        <v>0</v>
      </c>
    </row>
    <row r="116" spans="1:18" ht="87" customHeight="1" hidden="1">
      <c r="A116" s="509"/>
      <c r="B116" s="588" t="s">
        <v>224</v>
      </c>
      <c r="C116" s="526" t="s">
        <v>606</v>
      </c>
      <c r="D116" s="526" t="s">
        <v>330</v>
      </c>
      <c r="E116" s="578" t="s">
        <v>669</v>
      </c>
      <c r="F116" s="532"/>
      <c r="G116" s="536"/>
      <c r="H116" s="537"/>
      <c r="I116" s="537"/>
      <c r="J116" s="589"/>
      <c r="K116" s="533">
        <v>0</v>
      </c>
      <c r="L116" s="533"/>
      <c r="M116" s="533"/>
      <c r="N116" s="590"/>
      <c r="O116" s="589"/>
      <c r="P116" s="589"/>
      <c r="Q116" s="589"/>
      <c r="R116" s="497">
        <f t="shared" si="25"/>
        <v>0</v>
      </c>
    </row>
    <row r="117" spans="1:18" ht="91.5" customHeight="1">
      <c r="A117" s="562"/>
      <c r="B117" s="588" t="s">
        <v>228</v>
      </c>
      <c r="C117" s="591" t="s">
        <v>225</v>
      </c>
      <c r="D117" s="585" t="s">
        <v>630</v>
      </c>
      <c r="E117" s="541" t="s">
        <v>229</v>
      </c>
      <c r="F117" s="532">
        <f>F118+F119+F120+F129+F130+F131</f>
        <v>166000</v>
      </c>
      <c r="G117" s="512">
        <f>F117-J117</f>
        <v>166000</v>
      </c>
      <c r="H117" s="537">
        <f aca="true" t="shared" si="42" ref="H117:Q117">H118+H119+H120</f>
        <v>0</v>
      </c>
      <c r="I117" s="537">
        <f t="shared" si="42"/>
        <v>0</v>
      </c>
      <c r="J117" s="532">
        <f t="shared" si="42"/>
        <v>0</v>
      </c>
      <c r="K117" s="532">
        <f t="shared" si="42"/>
        <v>0</v>
      </c>
      <c r="L117" s="532"/>
      <c r="M117" s="532"/>
      <c r="N117" s="532">
        <f t="shared" si="42"/>
        <v>0</v>
      </c>
      <c r="O117" s="532">
        <f t="shared" si="42"/>
        <v>0</v>
      </c>
      <c r="P117" s="532">
        <f t="shared" si="42"/>
        <v>0</v>
      </c>
      <c r="Q117" s="532">
        <f t="shared" si="42"/>
        <v>0</v>
      </c>
      <c r="R117" s="497">
        <f t="shared" si="25"/>
        <v>166000</v>
      </c>
    </row>
    <row r="118" spans="1:18" ht="67.5" customHeight="1">
      <c r="A118" s="562"/>
      <c r="B118" s="592" t="s">
        <v>230</v>
      </c>
      <c r="C118" s="593" t="s">
        <v>231</v>
      </c>
      <c r="D118" s="593" t="s">
        <v>328</v>
      </c>
      <c r="E118" s="541" t="s">
        <v>232</v>
      </c>
      <c r="F118" s="532">
        <v>12000</v>
      </c>
      <c r="G118" s="512">
        <f>F118-J118</f>
        <v>12000</v>
      </c>
      <c r="H118" s="537"/>
      <c r="I118" s="537"/>
      <c r="J118" s="589"/>
      <c r="K118" s="533"/>
      <c r="L118" s="533"/>
      <c r="M118" s="533"/>
      <c r="N118" s="590"/>
      <c r="O118" s="589"/>
      <c r="P118" s="589"/>
      <c r="Q118" s="589"/>
      <c r="R118" s="497">
        <f t="shared" si="25"/>
        <v>12000</v>
      </c>
    </row>
    <row r="119" spans="1:18" ht="60" customHeight="1" hidden="1">
      <c r="A119" s="562"/>
      <c r="B119" s="592" t="s">
        <v>349</v>
      </c>
      <c r="C119" s="593" t="s">
        <v>350</v>
      </c>
      <c r="D119" s="593" t="s">
        <v>329</v>
      </c>
      <c r="E119" s="541" t="s">
        <v>354</v>
      </c>
      <c r="F119" s="532"/>
      <c r="G119" s="536"/>
      <c r="H119" s="537"/>
      <c r="I119" s="537"/>
      <c r="J119" s="589"/>
      <c r="K119" s="533"/>
      <c r="L119" s="533"/>
      <c r="M119" s="533"/>
      <c r="N119" s="590"/>
      <c r="O119" s="589"/>
      <c r="P119" s="589"/>
      <c r="Q119" s="589"/>
      <c r="R119" s="497">
        <f t="shared" si="25"/>
        <v>0</v>
      </c>
    </row>
    <row r="120" spans="1:18" ht="64.5" customHeight="1" hidden="1">
      <c r="A120" s="562"/>
      <c r="B120" s="592" t="s">
        <v>235</v>
      </c>
      <c r="C120" s="593" t="s">
        <v>236</v>
      </c>
      <c r="D120" s="593" t="s">
        <v>329</v>
      </c>
      <c r="E120" s="541" t="s">
        <v>227</v>
      </c>
      <c r="F120" s="532"/>
      <c r="G120" s="536"/>
      <c r="H120" s="537"/>
      <c r="I120" s="537"/>
      <c r="J120" s="589"/>
      <c r="K120" s="533"/>
      <c r="L120" s="533"/>
      <c r="M120" s="533"/>
      <c r="N120" s="590"/>
      <c r="O120" s="589"/>
      <c r="P120" s="589"/>
      <c r="Q120" s="589"/>
      <c r="R120" s="497">
        <f t="shared" si="25"/>
        <v>0</v>
      </c>
    </row>
    <row r="121" spans="1:18" ht="64.5" customHeight="1" hidden="1">
      <c r="A121" s="562"/>
      <c r="B121" s="588" t="s">
        <v>237</v>
      </c>
      <c r="C121" s="526" t="s">
        <v>607</v>
      </c>
      <c r="D121" s="585" t="s">
        <v>630</v>
      </c>
      <c r="E121" s="541" t="s">
        <v>27</v>
      </c>
      <c r="F121" s="532">
        <f>F122+F123+F124+F125+F126+F127+F128</f>
        <v>0</v>
      </c>
      <c r="G121" s="532">
        <f aca="true" t="shared" si="43" ref="G121:Q121">G122+G123+G124+G125+G126+G127+G128</f>
        <v>0</v>
      </c>
      <c r="H121" s="537">
        <f t="shared" si="43"/>
        <v>0</v>
      </c>
      <c r="I121" s="537">
        <f t="shared" si="43"/>
        <v>0</v>
      </c>
      <c r="J121" s="532">
        <f t="shared" si="43"/>
        <v>0</v>
      </c>
      <c r="K121" s="532">
        <f t="shared" si="43"/>
        <v>0</v>
      </c>
      <c r="L121" s="532"/>
      <c r="M121" s="532"/>
      <c r="N121" s="532">
        <f t="shared" si="43"/>
        <v>0</v>
      </c>
      <c r="O121" s="532">
        <f t="shared" si="43"/>
        <v>0</v>
      </c>
      <c r="P121" s="532">
        <f t="shared" si="43"/>
        <v>0</v>
      </c>
      <c r="Q121" s="532">
        <f t="shared" si="43"/>
        <v>0</v>
      </c>
      <c r="R121" s="497">
        <f aca="true" t="shared" si="44" ref="R121:R157">F121+K121</f>
        <v>0</v>
      </c>
    </row>
    <row r="122" spans="1:18" ht="35.25" customHeight="1" hidden="1">
      <c r="A122" s="509"/>
      <c r="B122" s="588" t="s">
        <v>238</v>
      </c>
      <c r="C122" s="526" t="s">
        <v>608</v>
      </c>
      <c r="D122" s="526" t="s">
        <v>325</v>
      </c>
      <c r="E122" s="541" t="s">
        <v>670</v>
      </c>
      <c r="F122" s="532"/>
      <c r="G122" s="536"/>
      <c r="H122" s="530"/>
      <c r="I122" s="530"/>
      <c r="J122" s="507"/>
      <c r="K122" s="507"/>
      <c r="L122" s="507"/>
      <c r="M122" s="507"/>
      <c r="N122" s="508">
        <v>0</v>
      </c>
      <c r="O122" s="507">
        <v>0</v>
      </c>
      <c r="P122" s="507">
        <v>0</v>
      </c>
      <c r="Q122" s="507"/>
      <c r="R122" s="497">
        <f t="shared" si="44"/>
        <v>0</v>
      </c>
    </row>
    <row r="123" spans="1:18" ht="40.5" hidden="1">
      <c r="A123" s="509"/>
      <c r="B123" s="588" t="s">
        <v>239</v>
      </c>
      <c r="C123" s="526" t="s">
        <v>609</v>
      </c>
      <c r="D123" s="526" t="s">
        <v>325</v>
      </c>
      <c r="E123" s="541" t="s">
        <v>240</v>
      </c>
      <c r="F123" s="532"/>
      <c r="G123" s="536"/>
      <c r="H123" s="530"/>
      <c r="I123" s="530"/>
      <c r="J123" s="507"/>
      <c r="K123" s="507"/>
      <c r="L123" s="507"/>
      <c r="M123" s="507"/>
      <c r="N123" s="508"/>
      <c r="O123" s="507"/>
      <c r="P123" s="507"/>
      <c r="Q123" s="507"/>
      <c r="R123" s="497">
        <f t="shared" si="44"/>
        <v>0</v>
      </c>
    </row>
    <row r="124" spans="1:18" ht="40.5" hidden="1">
      <c r="A124" s="509"/>
      <c r="B124" s="588" t="s">
        <v>241</v>
      </c>
      <c r="C124" s="526" t="s">
        <v>610</v>
      </c>
      <c r="D124" s="526" t="s">
        <v>325</v>
      </c>
      <c r="E124" s="541" t="s">
        <v>671</v>
      </c>
      <c r="F124" s="532"/>
      <c r="G124" s="536"/>
      <c r="H124" s="530"/>
      <c r="I124" s="530"/>
      <c r="J124" s="507"/>
      <c r="K124" s="507"/>
      <c r="L124" s="507"/>
      <c r="M124" s="507"/>
      <c r="N124" s="508"/>
      <c r="O124" s="507"/>
      <c r="P124" s="507"/>
      <c r="Q124" s="507"/>
      <c r="R124" s="497">
        <f t="shared" si="44"/>
        <v>0</v>
      </c>
    </row>
    <row r="125" spans="1:18" ht="36.75" customHeight="1" hidden="1">
      <c r="A125" s="509"/>
      <c r="B125" s="588" t="s">
        <v>242</v>
      </c>
      <c r="C125" s="526" t="s">
        <v>611</v>
      </c>
      <c r="D125" s="526" t="s">
        <v>325</v>
      </c>
      <c r="E125" s="541" t="s">
        <v>672</v>
      </c>
      <c r="F125" s="532"/>
      <c r="G125" s="536"/>
      <c r="H125" s="530"/>
      <c r="I125" s="530"/>
      <c r="J125" s="507"/>
      <c r="K125" s="507"/>
      <c r="L125" s="507"/>
      <c r="M125" s="507"/>
      <c r="N125" s="508"/>
      <c r="O125" s="507"/>
      <c r="P125" s="507"/>
      <c r="Q125" s="507"/>
      <c r="R125" s="497">
        <f t="shared" si="44"/>
        <v>0</v>
      </c>
    </row>
    <row r="126" spans="1:18" ht="39.75" customHeight="1" hidden="1">
      <c r="A126" s="509"/>
      <c r="B126" s="588" t="s">
        <v>247</v>
      </c>
      <c r="C126" s="526" t="s">
        <v>612</v>
      </c>
      <c r="D126" s="526" t="s">
        <v>325</v>
      </c>
      <c r="E126" s="541" t="s">
        <v>673</v>
      </c>
      <c r="F126" s="532"/>
      <c r="G126" s="536"/>
      <c r="H126" s="530"/>
      <c r="I126" s="530"/>
      <c r="J126" s="507"/>
      <c r="K126" s="507"/>
      <c r="L126" s="507"/>
      <c r="M126" s="507"/>
      <c r="N126" s="508"/>
      <c r="O126" s="507"/>
      <c r="P126" s="507"/>
      <c r="Q126" s="507"/>
      <c r="R126" s="497">
        <f t="shared" si="44"/>
        <v>0</v>
      </c>
    </row>
    <row r="127" spans="1:18" ht="38.25" customHeight="1" hidden="1">
      <c r="A127" s="509"/>
      <c r="B127" s="588" t="s">
        <v>248</v>
      </c>
      <c r="C127" s="526" t="s">
        <v>613</v>
      </c>
      <c r="D127" s="526" t="s">
        <v>325</v>
      </c>
      <c r="E127" s="541" t="s">
        <v>674</v>
      </c>
      <c r="F127" s="532"/>
      <c r="G127" s="536"/>
      <c r="H127" s="530"/>
      <c r="I127" s="530"/>
      <c r="J127" s="507"/>
      <c r="K127" s="507"/>
      <c r="L127" s="507"/>
      <c r="M127" s="507"/>
      <c r="N127" s="508"/>
      <c r="O127" s="507"/>
      <c r="P127" s="507"/>
      <c r="Q127" s="507"/>
      <c r="R127" s="497">
        <f t="shared" si="44"/>
        <v>0</v>
      </c>
    </row>
    <row r="128" spans="1:18" ht="40.5" hidden="1">
      <c r="A128" s="509"/>
      <c r="B128" s="588" t="s">
        <v>28</v>
      </c>
      <c r="C128" s="526" t="s">
        <v>29</v>
      </c>
      <c r="D128" s="526" t="s">
        <v>325</v>
      </c>
      <c r="E128" s="541" t="s">
        <v>675</v>
      </c>
      <c r="F128" s="532"/>
      <c r="G128" s="536"/>
      <c r="H128" s="594"/>
      <c r="I128" s="594"/>
      <c r="J128" s="589"/>
      <c r="K128" s="533"/>
      <c r="L128" s="533"/>
      <c r="M128" s="533"/>
      <c r="N128" s="590"/>
      <c r="O128" s="589"/>
      <c r="P128" s="589"/>
      <c r="Q128" s="589"/>
      <c r="R128" s="497">
        <f t="shared" si="44"/>
        <v>0</v>
      </c>
    </row>
    <row r="129" spans="1:18" ht="60" customHeight="1">
      <c r="A129" s="509"/>
      <c r="B129" s="651" t="s">
        <v>233</v>
      </c>
      <c r="C129" s="651" t="s">
        <v>234</v>
      </c>
      <c r="D129" s="651" t="s">
        <v>329</v>
      </c>
      <c r="E129" s="652" t="s">
        <v>23</v>
      </c>
      <c r="F129" s="532">
        <v>144000</v>
      </c>
      <c r="G129" s="536"/>
      <c r="H129" s="594"/>
      <c r="I129" s="594"/>
      <c r="J129" s="589"/>
      <c r="K129" s="533"/>
      <c r="L129" s="533"/>
      <c r="M129" s="533"/>
      <c r="N129" s="590"/>
      <c r="O129" s="589"/>
      <c r="P129" s="589"/>
      <c r="Q129" s="589"/>
      <c r="R129" s="497">
        <f t="shared" si="44"/>
        <v>144000</v>
      </c>
    </row>
    <row r="130" spans="1:18" ht="78.75" customHeight="1" hidden="1">
      <c r="A130" s="509"/>
      <c r="B130" s="588" t="s">
        <v>349</v>
      </c>
      <c r="C130" s="526" t="s">
        <v>350</v>
      </c>
      <c r="D130" s="526" t="s">
        <v>329</v>
      </c>
      <c r="E130" s="541" t="s">
        <v>354</v>
      </c>
      <c r="F130" s="532"/>
      <c r="G130" s="536"/>
      <c r="H130" s="594"/>
      <c r="I130" s="594"/>
      <c r="J130" s="589"/>
      <c r="K130" s="533"/>
      <c r="L130" s="533"/>
      <c r="M130" s="533"/>
      <c r="N130" s="590"/>
      <c r="O130" s="589"/>
      <c r="P130" s="589"/>
      <c r="Q130" s="589"/>
      <c r="R130" s="497">
        <f t="shared" si="44"/>
        <v>0</v>
      </c>
    </row>
    <row r="131" spans="1:18" ht="73.5" customHeight="1">
      <c r="A131" s="509"/>
      <c r="B131" s="651" t="s">
        <v>235</v>
      </c>
      <c r="C131" s="651" t="s">
        <v>236</v>
      </c>
      <c r="D131" s="651" t="s">
        <v>329</v>
      </c>
      <c r="E131" s="652" t="s">
        <v>227</v>
      </c>
      <c r="F131" s="532">
        <v>10000</v>
      </c>
      <c r="G131" s="536"/>
      <c r="H131" s="594"/>
      <c r="I131" s="594"/>
      <c r="J131" s="589"/>
      <c r="K131" s="533"/>
      <c r="L131" s="533"/>
      <c r="M131" s="533"/>
      <c r="N131" s="590"/>
      <c r="O131" s="589"/>
      <c r="P131" s="589"/>
      <c r="Q131" s="589"/>
      <c r="R131" s="497">
        <f t="shared" si="44"/>
        <v>10000</v>
      </c>
    </row>
    <row r="132" spans="1:18" ht="60.75">
      <c r="A132" s="509"/>
      <c r="B132" s="588" t="s">
        <v>250</v>
      </c>
      <c r="C132" s="526" t="s">
        <v>614</v>
      </c>
      <c r="D132" s="526" t="s">
        <v>329</v>
      </c>
      <c r="E132" s="595" t="s">
        <v>680</v>
      </c>
      <c r="F132" s="532">
        <v>100200</v>
      </c>
      <c r="G132" s="512">
        <f>F132-J132</f>
        <v>100200</v>
      </c>
      <c r="H132" s="594"/>
      <c r="I132" s="594"/>
      <c r="J132" s="589"/>
      <c r="K132" s="533"/>
      <c r="L132" s="533"/>
      <c r="M132" s="533"/>
      <c r="N132" s="590"/>
      <c r="O132" s="589"/>
      <c r="P132" s="589"/>
      <c r="Q132" s="589"/>
      <c r="R132" s="497">
        <f t="shared" si="44"/>
        <v>100200</v>
      </c>
    </row>
    <row r="133" spans="1:18" ht="206.25" customHeight="1" hidden="1">
      <c r="A133" s="509"/>
      <c r="B133" s="588" t="s">
        <v>251</v>
      </c>
      <c r="C133" s="527" t="s">
        <v>615</v>
      </c>
      <c r="D133" s="527" t="s">
        <v>630</v>
      </c>
      <c r="E133" s="541" t="s">
        <v>30</v>
      </c>
      <c r="F133" s="532">
        <f>F134+F135+F136+F138+F137</f>
        <v>0</v>
      </c>
      <c r="G133" s="532">
        <f aca="true" t="shared" si="45" ref="G133:Q133">G134+G135+G136+G138+G137</f>
        <v>0</v>
      </c>
      <c r="H133" s="537">
        <f t="shared" si="45"/>
        <v>0</v>
      </c>
      <c r="I133" s="537">
        <f t="shared" si="45"/>
        <v>0</v>
      </c>
      <c r="J133" s="537">
        <f t="shared" si="45"/>
        <v>0</v>
      </c>
      <c r="K133" s="537">
        <f t="shared" si="45"/>
        <v>0</v>
      </c>
      <c r="L133" s="537"/>
      <c r="M133" s="537"/>
      <c r="N133" s="537">
        <f t="shared" si="45"/>
        <v>0</v>
      </c>
      <c r="O133" s="537">
        <f t="shared" si="45"/>
        <v>0</v>
      </c>
      <c r="P133" s="537">
        <f t="shared" si="45"/>
        <v>0</v>
      </c>
      <c r="Q133" s="537">
        <f t="shared" si="45"/>
        <v>0</v>
      </c>
      <c r="R133" s="497">
        <f t="shared" si="44"/>
        <v>0</v>
      </c>
    </row>
    <row r="134" spans="1:18" ht="56.25" customHeight="1" hidden="1">
      <c r="A134" s="509"/>
      <c r="B134" s="588" t="s">
        <v>648</v>
      </c>
      <c r="C134" s="527" t="s">
        <v>649</v>
      </c>
      <c r="D134" s="527" t="s">
        <v>331</v>
      </c>
      <c r="E134" s="541" t="s">
        <v>249</v>
      </c>
      <c r="F134" s="532"/>
      <c r="G134" s="536"/>
      <c r="H134" s="594"/>
      <c r="I134" s="594"/>
      <c r="J134" s="589"/>
      <c r="K134" s="533"/>
      <c r="L134" s="533"/>
      <c r="M134" s="533"/>
      <c r="N134" s="590"/>
      <c r="O134" s="589"/>
      <c r="P134" s="589"/>
      <c r="Q134" s="589"/>
      <c r="R134" s="497">
        <f t="shared" si="44"/>
        <v>0</v>
      </c>
    </row>
    <row r="135" spans="1:18" ht="77.25" customHeight="1" hidden="1">
      <c r="A135" s="509"/>
      <c r="B135" s="588" t="s">
        <v>650</v>
      </c>
      <c r="C135" s="527" t="s">
        <v>652</v>
      </c>
      <c r="D135" s="527" t="s">
        <v>331</v>
      </c>
      <c r="E135" s="541" t="s">
        <v>651</v>
      </c>
      <c r="F135" s="532"/>
      <c r="G135" s="536"/>
      <c r="H135" s="594"/>
      <c r="I135" s="594"/>
      <c r="J135" s="589"/>
      <c r="K135" s="533"/>
      <c r="L135" s="533"/>
      <c r="M135" s="533"/>
      <c r="N135" s="590"/>
      <c r="O135" s="589"/>
      <c r="P135" s="589"/>
      <c r="Q135" s="589"/>
      <c r="R135" s="497">
        <f t="shared" si="44"/>
        <v>0</v>
      </c>
    </row>
    <row r="136" spans="1:18" ht="63.75" customHeight="1" hidden="1">
      <c r="A136" s="509"/>
      <c r="B136" s="588" t="s">
        <v>654</v>
      </c>
      <c r="C136" s="527" t="s">
        <v>655</v>
      </c>
      <c r="D136" s="527" t="s">
        <v>331</v>
      </c>
      <c r="E136" s="541" t="s">
        <v>653</v>
      </c>
      <c r="F136" s="532"/>
      <c r="G136" s="536"/>
      <c r="H136" s="594"/>
      <c r="I136" s="594"/>
      <c r="J136" s="589"/>
      <c r="K136" s="533"/>
      <c r="L136" s="533"/>
      <c r="M136" s="533"/>
      <c r="N136" s="590"/>
      <c r="O136" s="589"/>
      <c r="P136" s="589"/>
      <c r="Q136" s="589"/>
      <c r="R136" s="497">
        <f t="shared" si="44"/>
        <v>0</v>
      </c>
    </row>
    <row r="137" spans="1:18" ht="81.75" customHeight="1" hidden="1">
      <c r="A137" s="509"/>
      <c r="B137" s="596" t="s">
        <v>547</v>
      </c>
      <c r="C137" s="597">
        <v>3084</v>
      </c>
      <c r="D137" s="598">
        <v>1040</v>
      </c>
      <c r="E137" s="599" t="s">
        <v>353</v>
      </c>
      <c r="F137" s="532"/>
      <c r="G137" s="536"/>
      <c r="H137" s="594"/>
      <c r="I137" s="594"/>
      <c r="J137" s="589"/>
      <c r="K137" s="533"/>
      <c r="L137" s="533"/>
      <c r="M137" s="533"/>
      <c r="N137" s="590"/>
      <c r="O137" s="589"/>
      <c r="P137" s="589"/>
      <c r="Q137" s="589"/>
      <c r="R137" s="497">
        <f t="shared" si="44"/>
        <v>0</v>
      </c>
    </row>
    <row r="138" spans="1:18" ht="87.75" customHeight="1" hidden="1">
      <c r="A138" s="509"/>
      <c r="B138" s="588" t="s">
        <v>656</v>
      </c>
      <c r="C138" s="527" t="s">
        <v>657</v>
      </c>
      <c r="D138" s="527" t="s">
        <v>331</v>
      </c>
      <c r="E138" s="541" t="s">
        <v>658</v>
      </c>
      <c r="F138" s="532"/>
      <c r="G138" s="536"/>
      <c r="H138" s="594"/>
      <c r="I138" s="594"/>
      <c r="J138" s="589"/>
      <c r="K138" s="533"/>
      <c r="L138" s="533"/>
      <c r="M138" s="533"/>
      <c r="N138" s="590"/>
      <c r="O138" s="589"/>
      <c r="P138" s="589"/>
      <c r="Q138" s="589"/>
      <c r="R138" s="497">
        <f t="shared" si="44"/>
        <v>0</v>
      </c>
    </row>
    <row r="139" spans="1:18" ht="69.75" customHeight="1">
      <c r="A139" s="509"/>
      <c r="B139" s="588" t="s">
        <v>250</v>
      </c>
      <c r="C139" s="526" t="s">
        <v>614</v>
      </c>
      <c r="D139" s="526" t="s">
        <v>329</v>
      </c>
      <c r="E139" s="541" t="s">
        <v>717</v>
      </c>
      <c r="F139" s="532">
        <v>40200</v>
      </c>
      <c r="G139" s="512">
        <f>F139-J139</f>
        <v>40200</v>
      </c>
      <c r="H139" s="594"/>
      <c r="I139" s="594"/>
      <c r="J139" s="589"/>
      <c r="K139" s="533"/>
      <c r="L139" s="533"/>
      <c r="M139" s="533"/>
      <c r="N139" s="590"/>
      <c r="O139" s="589"/>
      <c r="P139" s="589"/>
      <c r="Q139" s="589"/>
      <c r="R139" s="497">
        <f t="shared" si="44"/>
        <v>40200</v>
      </c>
    </row>
    <row r="140" spans="1:18" ht="52.5" customHeight="1" hidden="1">
      <c r="A140" s="509"/>
      <c r="B140" s="588" t="s">
        <v>252</v>
      </c>
      <c r="C140" s="527" t="s">
        <v>616</v>
      </c>
      <c r="D140" s="527" t="s">
        <v>328</v>
      </c>
      <c r="E140" s="541" t="s">
        <v>31</v>
      </c>
      <c r="F140" s="532"/>
      <c r="G140" s="512">
        <f>F140-J140</f>
        <v>0</v>
      </c>
      <c r="H140" s="594"/>
      <c r="I140" s="594"/>
      <c r="J140" s="589"/>
      <c r="K140" s="533"/>
      <c r="L140" s="533"/>
      <c r="M140" s="533"/>
      <c r="N140" s="590"/>
      <c r="O140" s="589"/>
      <c r="P140" s="589"/>
      <c r="Q140" s="589"/>
      <c r="R140" s="497">
        <f t="shared" si="44"/>
        <v>0</v>
      </c>
    </row>
    <row r="141" spans="1:18" ht="55.5" customHeight="1">
      <c r="A141" s="509"/>
      <c r="B141" s="588" t="s">
        <v>434</v>
      </c>
      <c r="C141" s="527" t="s">
        <v>432</v>
      </c>
      <c r="D141" s="527" t="s">
        <v>325</v>
      </c>
      <c r="E141" s="630" t="s">
        <v>435</v>
      </c>
      <c r="F141" s="532">
        <v>3000</v>
      </c>
      <c r="G141" s="512">
        <f>F141-J141</f>
        <v>3000</v>
      </c>
      <c r="H141" s="537"/>
      <c r="I141" s="537"/>
      <c r="J141" s="532"/>
      <c r="K141" s="532"/>
      <c r="L141" s="532"/>
      <c r="M141" s="532"/>
      <c r="N141" s="532"/>
      <c r="O141" s="532"/>
      <c r="P141" s="532"/>
      <c r="Q141" s="532"/>
      <c r="R141" s="497">
        <f t="shared" si="44"/>
        <v>3000</v>
      </c>
    </row>
    <row r="142" spans="1:18" ht="237" customHeight="1" hidden="1">
      <c r="A142" s="509"/>
      <c r="B142" s="588" t="s">
        <v>49</v>
      </c>
      <c r="C142" s="527" t="s">
        <v>208</v>
      </c>
      <c r="D142" s="585">
        <v>1040</v>
      </c>
      <c r="E142" s="541" t="s">
        <v>217</v>
      </c>
      <c r="F142" s="537"/>
      <c r="G142" s="576"/>
      <c r="H142" s="537"/>
      <c r="I142" s="537"/>
      <c r="J142" s="532"/>
      <c r="K142" s="532"/>
      <c r="L142" s="532"/>
      <c r="M142" s="532"/>
      <c r="N142" s="532"/>
      <c r="O142" s="532"/>
      <c r="P142" s="532"/>
      <c r="Q142" s="532"/>
      <c r="R142" s="497">
        <f t="shared" si="44"/>
        <v>0</v>
      </c>
    </row>
    <row r="143" spans="1:18" ht="165" customHeight="1">
      <c r="A143" s="509"/>
      <c r="B143" s="588" t="s">
        <v>266</v>
      </c>
      <c r="C143" s="527" t="s">
        <v>596</v>
      </c>
      <c r="D143" s="585">
        <v>1010</v>
      </c>
      <c r="E143" s="541" t="s">
        <v>265</v>
      </c>
      <c r="F143" s="532">
        <v>240000</v>
      </c>
      <c r="G143" s="512">
        <f>F143-J143</f>
        <v>240000</v>
      </c>
      <c r="H143" s="537"/>
      <c r="I143" s="537"/>
      <c r="J143" s="532"/>
      <c r="K143" s="532"/>
      <c r="L143" s="532"/>
      <c r="M143" s="532"/>
      <c r="N143" s="532"/>
      <c r="O143" s="532"/>
      <c r="P143" s="532"/>
      <c r="Q143" s="532"/>
      <c r="R143" s="497">
        <f t="shared" si="44"/>
        <v>240000</v>
      </c>
    </row>
    <row r="144" spans="1:18" ht="56.25" customHeight="1">
      <c r="A144" s="509"/>
      <c r="B144" s="526" t="s">
        <v>267</v>
      </c>
      <c r="C144" s="527" t="s">
        <v>254</v>
      </c>
      <c r="D144" s="585" t="s">
        <v>630</v>
      </c>
      <c r="E144" s="531" t="s">
        <v>209</v>
      </c>
      <c r="F144" s="532">
        <f>F145</f>
        <v>1003700</v>
      </c>
      <c r="G144" s="512">
        <f>F144-J144</f>
        <v>1003700</v>
      </c>
      <c r="H144" s="537">
        <f aca="true" t="shared" si="46" ref="H144:Q144">H145</f>
        <v>0</v>
      </c>
      <c r="I144" s="537">
        <f t="shared" si="46"/>
        <v>0</v>
      </c>
      <c r="J144" s="532">
        <f t="shared" si="46"/>
        <v>0</v>
      </c>
      <c r="K144" s="532">
        <f t="shared" si="46"/>
        <v>0</v>
      </c>
      <c r="L144" s="532"/>
      <c r="M144" s="532"/>
      <c r="N144" s="532">
        <f t="shared" si="46"/>
        <v>0</v>
      </c>
      <c r="O144" s="532">
        <f t="shared" si="46"/>
        <v>0</v>
      </c>
      <c r="P144" s="532">
        <f t="shared" si="46"/>
        <v>0</v>
      </c>
      <c r="Q144" s="532">
        <f t="shared" si="46"/>
        <v>0</v>
      </c>
      <c r="R144" s="497">
        <f t="shared" si="44"/>
        <v>1003700</v>
      </c>
    </row>
    <row r="145" spans="1:18" ht="40.5">
      <c r="A145" s="509"/>
      <c r="B145" s="510" t="s">
        <v>268</v>
      </c>
      <c r="C145" s="510" t="s">
        <v>256</v>
      </c>
      <c r="D145" s="510" t="s">
        <v>632</v>
      </c>
      <c r="E145" s="511" t="s">
        <v>258</v>
      </c>
      <c r="F145" s="532">
        <v>1003700</v>
      </c>
      <c r="G145" s="512">
        <f>F145-J145</f>
        <v>1003700</v>
      </c>
      <c r="H145" s="594"/>
      <c r="I145" s="594"/>
      <c r="J145" s="589"/>
      <c r="K145" s="533"/>
      <c r="L145" s="533"/>
      <c r="M145" s="533"/>
      <c r="N145" s="590"/>
      <c r="O145" s="589"/>
      <c r="P145" s="589"/>
      <c r="Q145" s="589"/>
      <c r="R145" s="497">
        <f t="shared" si="44"/>
        <v>1003700</v>
      </c>
    </row>
    <row r="146" spans="1:18" ht="84.75" customHeight="1">
      <c r="A146" s="509"/>
      <c r="B146" s="146" t="s">
        <v>645</v>
      </c>
      <c r="C146" s="146"/>
      <c r="D146" s="146"/>
      <c r="E146" s="141" t="s">
        <v>332</v>
      </c>
      <c r="F146" s="563">
        <f>F147</f>
        <v>17259270</v>
      </c>
      <c r="G146" s="563">
        <f aca="true" t="shared" si="47" ref="G146:Q146">G147</f>
        <v>17259270</v>
      </c>
      <c r="H146" s="563">
        <f t="shared" si="47"/>
        <v>12578600</v>
      </c>
      <c r="I146" s="563">
        <f t="shared" si="47"/>
        <v>1281870</v>
      </c>
      <c r="J146" s="563">
        <f t="shared" si="47"/>
        <v>0</v>
      </c>
      <c r="K146" s="563">
        <f t="shared" si="47"/>
        <v>200100</v>
      </c>
      <c r="L146" s="563">
        <f t="shared" si="47"/>
        <v>60000</v>
      </c>
      <c r="M146" s="563">
        <f t="shared" si="47"/>
        <v>60000</v>
      </c>
      <c r="N146" s="563">
        <f t="shared" si="47"/>
        <v>140100</v>
      </c>
      <c r="O146" s="563">
        <f t="shared" si="47"/>
        <v>33000</v>
      </c>
      <c r="P146" s="563">
        <f t="shared" si="47"/>
        <v>0</v>
      </c>
      <c r="Q146" s="563">
        <f t="shared" si="47"/>
        <v>60000</v>
      </c>
      <c r="R146" s="497">
        <f t="shared" si="44"/>
        <v>17459370</v>
      </c>
    </row>
    <row r="147" spans="1:18" ht="60.75" customHeight="1">
      <c r="A147" s="509"/>
      <c r="B147" s="499" t="s">
        <v>646</v>
      </c>
      <c r="C147" s="499"/>
      <c r="D147" s="499"/>
      <c r="E147" s="500" t="s">
        <v>332</v>
      </c>
      <c r="F147" s="565">
        <f>F148+F152+F150</f>
        <v>17259270</v>
      </c>
      <c r="G147" s="565">
        <f aca="true" t="shared" si="48" ref="G147:Q147">G148+G152+G150</f>
        <v>17259270</v>
      </c>
      <c r="H147" s="565">
        <f t="shared" si="48"/>
        <v>12578600</v>
      </c>
      <c r="I147" s="565">
        <f t="shared" si="48"/>
        <v>1281870</v>
      </c>
      <c r="J147" s="565">
        <f t="shared" si="48"/>
        <v>0</v>
      </c>
      <c r="K147" s="565">
        <f t="shared" si="48"/>
        <v>200100</v>
      </c>
      <c r="L147" s="565">
        <f t="shared" si="48"/>
        <v>60000</v>
      </c>
      <c r="M147" s="565">
        <f t="shared" si="48"/>
        <v>60000</v>
      </c>
      <c r="N147" s="565">
        <f t="shared" si="48"/>
        <v>140100</v>
      </c>
      <c r="O147" s="565">
        <f t="shared" si="48"/>
        <v>33000</v>
      </c>
      <c r="P147" s="565">
        <f t="shared" si="48"/>
        <v>0</v>
      </c>
      <c r="Q147" s="565">
        <f t="shared" si="48"/>
        <v>60000</v>
      </c>
      <c r="R147" s="497">
        <f t="shared" si="44"/>
        <v>17459370</v>
      </c>
    </row>
    <row r="148" spans="1:18" ht="38.25" customHeight="1">
      <c r="A148" s="509"/>
      <c r="B148" s="503" t="s">
        <v>630</v>
      </c>
      <c r="C148" s="504" t="s">
        <v>631</v>
      </c>
      <c r="D148" s="503" t="s">
        <v>630</v>
      </c>
      <c r="E148" s="506" t="s">
        <v>576</v>
      </c>
      <c r="F148" s="580">
        <f>F149</f>
        <v>932000</v>
      </c>
      <c r="G148" s="580">
        <f aca="true" t="shared" si="49" ref="G148:Q148">G149</f>
        <v>932000</v>
      </c>
      <c r="H148" s="580">
        <f t="shared" si="49"/>
        <v>764000</v>
      </c>
      <c r="I148" s="600">
        <f t="shared" si="49"/>
        <v>0</v>
      </c>
      <c r="J148" s="580">
        <f t="shared" si="49"/>
        <v>0</v>
      </c>
      <c r="K148" s="580">
        <f t="shared" si="49"/>
        <v>0</v>
      </c>
      <c r="L148" s="580"/>
      <c r="M148" s="580"/>
      <c r="N148" s="580">
        <f t="shared" si="49"/>
        <v>0</v>
      </c>
      <c r="O148" s="580">
        <f t="shared" si="49"/>
        <v>0</v>
      </c>
      <c r="P148" s="580">
        <f t="shared" si="49"/>
        <v>0</v>
      </c>
      <c r="Q148" s="580">
        <f t="shared" si="49"/>
        <v>0</v>
      </c>
      <c r="R148" s="497">
        <f t="shared" si="44"/>
        <v>932000</v>
      </c>
    </row>
    <row r="149" spans="1:18" ht="66.75" customHeight="1">
      <c r="A149" s="509"/>
      <c r="B149" s="510" t="s">
        <v>213</v>
      </c>
      <c r="C149" s="510" t="s">
        <v>342</v>
      </c>
      <c r="D149" s="510" t="s">
        <v>189</v>
      </c>
      <c r="E149" s="511" t="s">
        <v>0</v>
      </c>
      <c r="F149" s="567">
        <v>932000</v>
      </c>
      <c r="G149" s="512">
        <f>F149-J149</f>
        <v>932000</v>
      </c>
      <c r="H149" s="533">
        <v>764000</v>
      </c>
      <c r="I149" s="569"/>
      <c r="J149" s="567"/>
      <c r="K149" s="567"/>
      <c r="L149" s="567"/>
      <c r="M149" s="567"/>
      <c r="N149" s="533"/>
      <c r="O149" s="533"/>
      <c r="P149" s="533"/>
      <c r="Q149" s="533"/>
      <c r="R149" s="497">
        <f t="shared" si="44"/>
        <v>932000</v>
      </c>
    </row>
    <row r="150" spans="1:18" ht="36.75" customHeight="1">
      <c r="A150" s="509"/>
      <c r="B150" s="601" t="s">
        <v>630</v>
      </c>
      <c r="C150" s="601" t="s">
        <v>592</v>
      </c>
      <c r="D150" s="602" t="s">
        <v>630</v>
      </c>
      <c r="E150" s="506" t="s">
        <v>593</v>
      </c>
      <c r="F150" s="567">
        <f>F151</f>
        <v>2810070</v>
      </c>
      <c r="G150" s="567">
        <f aca="true" t="shared" si="50" ref="G150:Q150">G151</f>
        <v>2810070</v>
      </c>
      <c r="H150" s="567">
        <f t="shared" si="50"/>
        <v>2203000</v>
      </c>
      <c r="I150" s="567">
        <f t="shared" si="50"/>
        <v>94070</v>
      </c>
      <c r="J150" s="567">
        <f t="shared" si="50"/>
        <v>0</v>
      </c>
      <c r="K150" s="567">
        <f t="shared" si="50"/>
        <v>66400</v>
      </c>
      <c r="L150" s="567"/>
      <c r="M150" s="567"/>
      <c r="N150" s="567">
        <f t="shared" si="50"/>
        <v>66400</v>
      </c>
      <c r="O150" s="567">
        <f t="shared" si="50"/>
        <v>33000</v>
      </c>
      <c r="P150" s="567">
        <f t="shared" si="50"/>
        <v>0</v>
      </c>
      <c r="Q150" s="567">
        <f t="shared" si="50"/>
        <v>0</v>
      </c>
      <c r="R150" s="497">
        <f t="shared" si="44"/>
        <v>2876470</v>
      </c>
    </row>
    <row r="151" spans="1:18" ht="48.75" customHeight="1">
      <c r="A151" s="509"/>
      <c r="B151" s="510" t="s">
        <v>719</v>
      </c>
      <c r="C151" s="510" t="s">
        <v>720</v>
      </c>
      <c r="D151" s="604" t="s">
        <v>334</v>
      </c>
      <c r="E151" s="511" t="s">
        <v>138</v>
      </c>
      <c r="F151" s="567">
        <v>2810070</v>
      </c>
      <c r="G151" s="512">
        <f>F151-J151</f>
        <v>2810070</v>
      </c>
      <c r="H151" s="533">
        <v>2203000</v>
      </c>
      <c r="I151" s="533">
        <v>94070</v>
      </c>
      <c r="J151" s="567"/>
      <c r="K151" s="567">
        <v>66400</v>
      </c>
      <c r="L151" s="567"/>
      <c r="M151" s="567"/>
      <c r="N151" s="533">
        <v>66400</v>
      </c>
      <c r="O151" s="533">
        <v>33000</v>
      </c>
      <c r="P151" s="533"/>
      <c r="Q151" s="533"/>
      <c r="R151" s="497">
        <f t="shared" si="44"/>
        <v>2876470</v>
      </c>
    </row>
    <row r="152" spans="1:18" ht="33.75" customHeight="1">
      <c r="A152" s="509"/>
      <c r="B152" s="601" t="s">
        <v>630</v>
      </c>
      <c r="C152" s="601" t="s">
        <v>618</v>
      </c>
      <c r="D152" s="602" t="s">
        <v>630</v>
      </c>
      <c r="E152" s="582" t="s">
        <v>617</v>
      </c>
      <c r="F152" s="567">
        <f>F155+F153+F154</f>
        <v>13517200</v>
      </c>
      <c r="G152" s="567">
        <f>G155+G153+G154</f>
        <v>13517200</v>
      </c>
      <c r="H152" s="567">
        <f>H155+H153+H154</f>
        <v>9611600</v>
      </c>
      <c r="I152" s="567">
        <f>I155+I153+I154</f>
        <v>1187800</v>
      </c>
      <c r="J152" s="567">
        <f aca="true" t="shared" si="51" ref="J152:Q152">J155+J153+J154</f>
        <v>0</v>
      </c>
      <c r="K152" s="567">
        <f t="shared" si="51"/>
        <v>133700</v>
      </c>
      <c r="L152" s="567">
        <f t="shared" si="51"/>
        <v>60000</v>
      </c>
      <c r="M152" s="567">
        <f t="shared" si="51"/>
        <v>60000</v>
      </c>
      <c r="N152" s="567">
        <f t="shared" si="51"/>
        <v>73700</v>
      </c>
      <c r="O152" s="567">
        <f t="shared" si="51"/>
        <v>0</v>
      </c>
      <c r="P152" s="567">
        <f t="shared" si="51"/>
        <v>0</v>
      </c>
      <c r="Q152" s="567">
        <f t="shared" si="51"/>
        <v>60000</v>
      </c>
      <c r="R152" s="497">
        <f t="shared" si="44"/>
        <v>13650900</v>
      </c>
    </row>
    <row r="153" spans="1:18" ht="20.25">
      <c r="A153" s="562"/>
      <c r="B153" s="605">
        <v>1014030</v>
      </c>
      <c r="C153" s="606" t="s">
        <v>619</v>
      </c>
      <c r="D153" s="551" t="s">
        <v>333</v>
      </c>
      <c r="E153" s="531" t="s">
        <v>269</v>
      </c>
      <c r="F153" s="532">
        <v>4242200</v>
      </c>
      <c r="G153" s="512">
        <f>F153-J153</f>
        <v>4242200</v>
      </c>
      <c r="H153" s="536">
        <v>3108400</v>
      </c>
      <c r="I153" s="536">
        <v>312900</v>
      </c>
      <c r="J153" s="536"/>
      <c r="K153" s="532">
        <v>62700</v>
      </c>
      <c r="L153" s="532">
        <v>60000</v>
      </c>
      <c r="M153" s="532">
        <v>60000</v>
      </c>
      <c r="N153" s="536">
        <v>2700</v>
      </c>
      <c r="O153" s="536"/>
      <c r="P153" s="536"/>
      <c r="Q153" s="536">
        <v>60000</v>
      </c>
      <c r="R153" s="497">
        <f t="shared" si="44"/>
        <v>4304900</v>
      </c>
    </row>
    <row r="154" spans="1:18" ht="63.75" customHeight="1">
      <c r="A154" s="562"/>
      <c r="B154" s="605">
        <v>1014060</v>
      </c>
      <c r="C154" s="606" t="s">
        <v>544</v>
      </c>
      <c r="D154" s="551" t="s">
        <v>545</v>
      </c>
      <c r="E154" s="531" t="s">
        <v>546</v>
      </c>
      <c r="F154" s="532">
        <v>8408300</v>
      </c>
      <c r="G154" s="512">
        <f>F154-J154</f>
        <v>8408300</v>
      </c>
      <c r="H154" s="536">
        <v>6100500</v>
      </c>
      <c r="I154" s="536">
        <v>857700</v>
      </c>
      <c r="J154" s="536"/>
      <c r="K154" s="532">
        <v>71000</v>
      </c>
      <c r="L154" s="532"/>
      <c r="M154" s="532"/>
      <c r="N154" s="536">
        <v>71000</v>
      </c>
      <c r="O154" s="536"/>
      <c r="P154" s="536"/>
      <c r="Q154" s="536"/>
      <c r="R154" s="497">
        <f t="shared" si="44"/>
        <v>8479300</v>
      </c>
    </row>
    <row r="155" spans="1:18" ht="45" customHeight="1">
      <c r="A155" s="509"/>
      <c r="B155" s="605">
        <v>1014080</v>
      </c>
      <c r="C155" s="606" t="s">
        <v>270</v>
      </c>
      <c r="D155" s="551" t="s">
        <v>630</v>
      </c>
      <c r="E155" s="531" t="s">
        <v>271</v>
      </c>
      <c r="F155" s="532">
        <f>F156+F157</f>
        <v>866700</v>
      </c>
      <c r="G155" s="532">
        <f aca="true" t="shared" si="52" ref="G155:Q155">G156+G157</f>
        <v>866700</v>
      </c>
      <c r="H155" s="532">
        <f t="shared" si="52"/>
        <v>402700</v>
      </c>
      <c r="I155" s="532">
        <f t="shared" si="52"/>
        <v>17200</v>
      </c>
      <c r="J155" s="532">
        <f t="shared" si="52"/>
        <v>0</v>
      </c>
      <c r="K155" s="532">
        <f t="shared" si="52"/>
        <v>0</v>
      </c>
      <c r="L155" s="532"/>
      <c r="M155" s="532"/>
      <c r="N155" s="532">
        <f t="shared" si="52"/>
        <v>0</v>
      </c>
      <c r="O155" s="532">
        <f t="shared" si="52"/>
        <v>0</v>
      </c>
      <c r="P155" s="532">
        <f t="shared" si="52"/>
        <v>0</v>
      </c>
      <c r="Q155" s="532">
        <f t="shared" si="52"/>
        <v>0</v>
      </c>
      <c r="R155" s="497">
        <f t="shared" si="44"/>
        <v>866700</v>
      </c>
    </row>
    <row r="156" spans="1:18" ht="42" customHeight="1">
      <c r="A156" s="509"/>
      <c r="B156" s="605">
        <v>1014081</v>
      </c>
      <c r="C156" s="606" t="s">
        <v>272</v>
      </c>
      <c r="D156" s="551" t="s">
        <v>681</v>
      </c>
      <c r="E156" s="531" t="s">
        <v>274</v>
      </c>
      <c r="F156" s="532">
        <v>561700</v>
      </c>
      <c r="G156" s="512">
        <f>F156-J156</f>
        <v>561700</v>
      </c>
      <c r="H156" s="536">
        <v>402700</v>
      </c>
      <c r="I156" s="536">
        <v>17200</v>
      </c>
      <c r="J156" s="536"/>
      <c r="K156" s="536"/>
      <c r="L156" s="536"/>
      <c r="M156" s="536"/>
      <c r="N156" s="536"/>
      <c r="O156" s="536"/>
      <c r="P156" s="536"/>
      <c r="Q156" s="536"/>
      <c r="R156" s="497">
        <f t="shared" si="44"/>
        <v>561700</v>
      </c>
    </row>
    <row r="157" spans="1:18" ht="27" customHeight="1">
      <c r="A157" s="509"/>
      <c r="B157" s="605">
        <v>1014082</v>
      </c>
      <c r="C157" s="606" t="s">
        <v>273</v>
      </c>
      <c r="D157" s="551" t="s">
        <v>681</v>
      </c>
      <c r="E157" s="531" t="s">
        <v>275</v>
      </c>
      <c r="F157" s="532">
        <v>305000</v>
      </c>
      <c r="G157" s="512">
        <f>F157-J157</f>
        <v>305000</v>
      </c>
      <c r="H157" s="536"/>
      <c r="I157" s="536"/>
      <c r="J157" s="536"/>
      <c r="K157" s="536"/>
      <c r="L157" s="536"/>
      <c r="M157" s="536"/>
      <c r="N157" s="536"/>
      <c r="O157" s="536"/>
      <c r="P157" s="536"/>
      <c r="Q157" s="536"/>
      <c r="R157" s="497">
        <f t="shared" si="44"/>
        <v>305000</v>
      </c>
    </row>
    <row r="158" spans="1:18" ht="40.5">
      <c r="A158" s="509"/>
      <c r="B158" s="607" t="s">
        <v>214</v>
      </c>
      <c r="C158" s="607"/>
      <c r="D158" s="608"/>
      <c r="E158" s="141" t="s">
        <v>337</v>
      </c>
      <c r="F158" s="563">
        <f>F159</f>
        <v>2872412</v>
      </c>
      <c r="G158" s="563">
        <f aca="true" t="shared" si="53" ref="G158:Q158">G159</f>
        <v>2822412</v>
      </c>
      <c r="H158" s="563">
        <f t="shared" si="53"/>
        <v>2196720</v>
      </c>
      <c r="I158" s="563">
        <f t="shared" si="53"/>
        <v>21700</v>
      </c>
      <c r="J158" s="563">
        <f t="shared" si="53"/>
        <v>0</v>
      </c>
      <c r="K158" s="563">
        <f t="shared" si="53"/>
        <v>0</v>
      </c>
      <c r="L158" s="563">
        <f t="shared" si="53"/>
        <v>0</v>
      </c>
      <c r="M158" s="563">
        <f t="shared" si="53"/>
        <v>0</v>
      </c>
      <c r="N158" s="563">
        <f t="shared" si="53"/>
        <v>0</v>
      </c>
      <c r="O158" s="563">
        <f t="shared" si="53"/>
        <v>0</v>
      </c>
      <c r="P158" s="563">
        <f t="shared" si="53"/>
        <v>0</v>
      </c>
      <c r="Q158" s="563">
        <f t="shared" si="53"/>
        <v>0</v>
      </c>
      <c r="R158" s="497">
        <f aca="true" t="shared" si="54" ref="R158:R172">F158+K158</f>
        <v>2872412</v>
      </c>
    </row>
    <row r="159" spans="1:18" ht="40.5">
      <c r="A159" s="509"/>
      <c r="B159" s="609" t="s">
        <v>215</v>
      </c>
      <c r="C159" s="609"/>
      <c r="D159" s="610"/>
      <c r="E159" s="500" t="s">
        <v>682</v>
      </c>
      <c r="F159" s="565">
        <f>F160+F162+F165</f>
        <v>2872412</v>
      </c>
      <c r="G159" s="565">
        <f aca="true" t="shared" si="55" ref="G159:Q159">G160+G162+G165</f>
        <v>2822412</v>
      </c>
      <c r="H159" s="565">
        <f t="shared" si="55"/>
        <v>2196720</v>
      </c>
      <c r="I159" s="565">
        <f t="shared" si="55"/>
        <v>21700</v>
      </c>
      <c r="J159" s="565">
        <f t="shared" si="55"/>
        <v>0</v>
      </c>
      <c r="K159" s="565">
        <f t="shared" si="55"/>
        <v>0</v>
      </c>
      <c r="L159" s="565">
        <f t="shared" si="55"/>
        <v>0</v>
      </c>
      <c r="M159" s="565">
        <f t="shared" si="55"/>
        <v>0</v>
      </c>
      <c r="N159" s="565">
        <f t="shared" si="55"/>
        <v>0</v>
      </c>
      <c r="O159" s="565">
        <f t="shared" si="55"/>
        <v>0</v>
      </c>
      <c r="P159" s="565">
        <f t="shared" si="55"/>
        <v>0</v>
      </c>
      <c r="Q159" s="565">
        <f t="shared" si="55"/>
        <v>0</v>
      </c>
      <c r="R159" s="497">
        <f t="shared" si="54"/>
        <v>2872412</v>
      </c>
    </row>
    <row r="160" spans="1:18" ht="20.25">
      <c r="A160" s="509"/>
      <c r="B160" s="601" t="s">
        <v>630</v>
      </c>
      <c r="C160" s="601" t="s">
        <v>631</v>
      </c>
      <c r="D160" s="602" t="s">
        <v>630</v>
      </c>
      <c r="E160" s="506" t="s">
        <v>576</v>
      </c>
      <c r="F160" s="567">
        <f>F161</f>
        <v>2822412</v>
      </c>
      <c r="G160" s="567">
        <f aca="true" t="shared" si="56" ref="G160:Q160">G161</f>
        <v>2822412</v>
      </c>
      <c r="H160" s="567">
        <f t="shared" si="56"/>
        <v>2196720</v>
      </c>
      <c r="I160" s="567">
        <f t="shared" si="56"/>
        <v>21700</v>
      </c>
      <c r="J160" s="567">
        <f t="shared" si="56"/>
        <v>0</v>
      </c>
      <c r="K160" s="567">
        <f t="shared" si="56"/>
        <v>0</v>
      </c>
      <c r="L160" s="567">
        <f t="shared" si="56"/>
        <v>0</v>
      </c>
      <c r="M160" s="567">
        <f t="shared" si="56"/>
        <v>0</v>
      </c>
      <c r="N160" s="567">
        <f t="shared" si="56"/>
        <v>0</v>
      </c>
      <c r="O160" s="567">
        <f t="shared" si="56"/>
        <v>0</v>
      </c>
      <c r="P160" s="567">
        <f t="shared" si="56"/>
        <v>0</v>
      </c>
      <c r="Q160" s="567">
        <f t="shared" si="56"/>
        <v>0</v>
      </c>
      <c r="R160" s="497">
        <f t="shared" si="54"/>
        <v>2822412</v>
      </c>
    </row>
    <row r="161" spans="1:18" s="493" customFormat="1" ht="59.25" customHeight="1">
      <c r="A161" s="498"/>
      <c r="B161" s="603" t="s">
        <v>216</v>
      </c>
      <c r="C161" s="603" t="s">
        <v>342</v>
      </c>
      <c r="D161" s="611" t="s">
        <v>189</v>
      </c>
      <c r="E161" s="511" t="s">
        <v>757</v>
      </c>
      <c r="F161" s="567">
        <v>2822412</v>
      </c>
      <c r="G161" s="512">
        <f>F161-J161</f>
        <v>2822412</v>
      </c>
      <c r="H161" s="589">
        <v>2196720</v>
      </c>
      <c r="I161" s="589">
        <v>21700</v>
      </c>
      <c r="J161" s="589"/>
      <c r="K161" s="533"/>
      <c r="L161" s="533"/>
      <c r="M161" s="533"/>
      <c r="N161" s="590"/>
      <c r="O161" s="589"/>
      <c r="P161" s="589"/>
      <c r="Q161" s="589"/>
      <c r="R161" s="497">
        <f t="shared" si="54"/>
        <v>2822412</v>
      </c>
    </row>
    <row r="162" spans="1:18" s="493" customFormat="1" ht="29.25" customHeight="1">
      <c r="A162" s="498"/>
      <c r="B162" s="601" t="s">
        <v>630</v>
      </c>
      <c r="C162" s="785" t="s">
        <v>755</v>
      </c>
      <c r="D162" s="602" t="s">
        <v>630</v>
      </c>
      <c r="E162" s="506" t="s">
        <v>756</v>
      </c>
      <c r="F162" s="567">
        <f>F163</f>
        <v>50000</v>
      </c>
      <c r="G162" s="569">
        <f aca="true" t="shared" si="57" ref="G162:Q162">G163</f>
        <v>0</v>
      </c>
      <c r="H162" s="569">
        <f t="shared" si="57"/>
        <v>0</v>
      </c>
      <c r="I162" s="569">
        <f t="shared" si="57"/>
        <v>0</v>
      </c>
      <c r="J162" s="533">
        <f t="shared" si="57"/>
        <v>0</v>
      </c>
      <c r="K162" s="533">
        <f t="shared" si="57"/>
        <v>0</v>
      </c>
      <c r="L162" s="533"/>
      <c r="M162" s="533"/>
      <c r="N162" s="533">
        <f t="shared" si="57"/>
        <v>0</v>
      </c>
      <c r="O162" s="533">
        <f t="shared" si="57"/>
        <v>0</v>
      </c>
      <c r="P162" s="533">
        <f t="shared" si="57"/>
        <v>0</v>
      </c>
      <c r="Q162" s="533">
        <f t="shared" si="57"/>
        <v>0</v>
      </c>
      <c r="R162" s="497">
        <f t="shared" si="54"/>
        <v>50000</v>
      </c>
    </row>
    <row r="163" spans="1:18" s="493" customFormat="1" ht="20.25">
      <c r="A163" s="509"/>
      <c r="B163" s="783">
        <v>3718710</v>
      </c>
      <c r="C163" s="781" t="s">
        <v>749</v>
      </c>
      <c r="D163" s="611" t="s">
        <v>198</v>
      </c>
      <c r="E163" s="559" t="s">
        <v>748</v>
      </c>
      <c r="F163" s="567">
        <v>50000</v>
      </c>
      <c r="G163" s="568"/>
      <c r="H163" s="568"/>
      <c r="I163" s="568"/>
      <c r="J163" s="567"/>
      <c r="K163" s="567"/>
      <c r="L163" s="567"/>
      <c r="M163" s="567"/>
      <c r="N163" s="567"/>
      <c r="O163" s="567"/>
      <c r="P163" s="567"/>
      <c r="Q163" s="567"/>
      <c r="R163" s="497">
        <f t="shared" si="54"/>
        <v>50000</v>
      </c>
    </row>
    <row r="164" spans="1:18" s="493" customFormat="1" ht="101.25" hidden="1">
      <c r="A164" s="509"/>
      <c r="B164" s="612" t="s">
        <v>557</v>
      </c>
      <c r="C164" s="612" t="s">
        <v>558</v>
      </c>
      <c r="D164" s="613"/>
      <c r="E164" s="614" t="s">
        <v>559</v>
      </c>
      <c r="F164" s="615"/>
      <c r="G164" s="616"/>
      <c r="H164" s="616"/>
      <c r="I164" s="616"/>
      <c r="J164" s="617"/>
      <c r="K164" s="533"/>
      <c r="L164" s="533"/>
      <c r="M164" s="533"/>
      <c r="N164" s="590"/>
      <c r="O164" s="589"/>
      <c r="P164" s="589"/>
      <c r="Q164" s="589"/>
      <c r="R164" s="497">
        <f t="shared" si="54"/>
        <v>0</v>
      </c>
    </row>
    <row r="165" spans="1:18" s="493" customFormat="1" ht="20.25" hidden="1">
      <c r="A165" s="509"/>
      <c r="B165" s="601" t="s">
        <v>630</v>
      </c>
      <c r="C165" s="782" t="s">
        <v>320</v>
      </c>
      <c r="D165" s="602" t="s">
        <v>630</v>
      </c>
      <c r="E165" s="506" t="s">
        <v>574</v>
      </c>
      <c r="F165" s="580">
        <f>F166+F168+F170</f>
        <v>0</v>
      </c>
      <c r="G165" s="580">
        <f>G166+G168+G170</f>
        <v>0</v>
      </c>
      <c r="H165" s="580">
        <f aca="true" t="shared" si="58" ref="H165:Q165">H166+H168</f>
        <v>0</v>
      </c>
      <c r="I165" s="580">
        <f t="shared" si="58"/>
        <v>0</v>
      </c>
      <c r="J165" s="580">
        <f t="shared" si="58"/>
        <v>0</v>
      </c>
      <c r="K165" s="580">
        <f t="shared" si="58"/>
        <v>0</v>
      </c>
      <c r="L165" s="580">
        <f t="shared" si="58"/>
        <v>0</v>
      </c>
      <c r="M165" s="580"/>
      <c r="N165" s="580">
        <f t="shared" si="58"/>
        <v>0</v>
      </c>
      <c r="O165" s="580">
        <f t="shared" si="58"/>
        <v>0</v>
      </c>
      <c r="P165" s="580">
        <f t="shared" si="58"/>
        <v>0</v>
      </c>
      <c r="Q165" s="580">
        <f t="shared" si="58"/>
        <v>0</v>
      </c>
      <c r="R165" s="497">
        <f t="shared" si="54"/>
        <v>0</v>
      </c>
    </row>
    <row r="166" spans="1:18" s="493" customFormat="1" ht="108" customHeight="1" hidden="1">
      <c r="A166" s="509"/>
      <c r="B166" s="618">
        <v>3719400</v>
      </c>
      <c r="C166" s="601" t="s">
        <v>346</v>
      </c>
      <c r="D166" s="602" t="s">
        <v>630</v>
      </c>
      <c r="E166" s="506" t="s">
        <v>347</v>
      </c>
      <c r="F166" s="580">
        <f>F167</f>
        <v>0</v>
      </c>
      <c r="G166" s="580">
        <f aca="true" t="shared" si="59" ref="G166:Q166">G167</f>
        <v>0</v>
      </c>
      <c r="H166" s="600">
        <f t="shared" si="59"/>
        <v>0</v>
      </c>
      <c r="I166" s="600">
        <f t="shared" si="59"/>
        <v>0</v>
      </c>
      <c r="J166" s="580">
        <f t="shared" si="59"/>
        <v>0</v>
      </c>
      <c r="K166" s="580">
        <f t="shared" si="59"/>
        <v>0</v>
      </c>
      <c r="L166" s="580"/>
      <c r="M166" s="580"/>
      <c r="N166" s="580">
        <f t="shared" si="59"/>
        <v>0</v>
      </c>
      <c r="O166" s="580">
        <f t="shared" si="59"/>
        <v>0</v>
      </c>
      <c r="P166" s="580">
        <f t="shared" si="59"/>
        <v>0</v>
      </c>
      <c r="Q166" s="580">
        <f t="shared" si="59"/>
        <v>0</v>
      </c>
      <c r="R166" s="497">
        <f t="shared" si="54"/>
        <v>0</v>
      </c>
    </row>
    <row r="167" spans="1:18" ht="64.5" customHeight="1" hidden="1">
      <c r="A167" s="509"/>
      <c r="B167" s="619">
        <v>3719410</v>
      </c>
      <c r="C167" s="606" t="s">
        <v>348</v>
      </c>
      <c r="D167" s="551" t="s">
        <v>560</v>
      </c>
      <c r="E167" s="531" t="s">
        <v>543</v>
      </c>
      <c r="F167" s="567"/>
      <c r="G167" s="512">
        <f>F167-J167</f>
        <v>0</v>
      </c>
      <c r="H167" s="620"/>
      <c r="I167" s="620"/>
      <c r="J167" s="590"/>
      <c r="K167" s="533"/>
      <c r="L167" s="533"/>
      <c r="M167" s="533"/>
      <c r="N167" s="590"/>
      <c r="O167" s="589"/>
      <c r="P167" s="589"/>
      <c r="Q167" s="589"/>
      <c r="R167" s="497">
        <f t="shared" si="54"/>
        <v>0</v>
      </c>
    </row>
    <row r="168" spans="1:18" ht="84" customHeight="1" hidden="1">
      <c r="A168" s="509"/>
      <c r="B168" s="618">
        <v>3719700</v>
      </c>
      <c r="C168" s="782" t="s">
        <v>126</v>
      </c>
      <c r="D168" s="602" t="s">
        <v>630</v>
      </c>
      <c r="E168" s="506" t="s">
        <v>128</v>
      </c>
      <c r="F168" s="567">
        <f>F169</f>
        <v>0</v>
      </c>
      <c r="G168" s="567">
        <f aca="true" t="shared" si="60" ref="G168:Q168">G169</f>
        <v>0</v>
      </c>
      <c r="H168" s="567">
        <f t="shared" si="60"/>
        <v>0</v>
      </c>
      <c r="I168" s="567">
        <f t="shared" si="60"/>
        <v>0</v>
      </c>
      <c r="J168" s="567">
        <f t="shared" si="60"/>
        <v>0</v>
      </c>
      <c r="K168" s="567">
        <f t="shared" si="60"/>
        <v>0</v>
      </c>
      <c r="L168" s="567">
        <f t="shared" si="60"/>
        <v>0</v>
      </c>
      <c r="M168" s="567"/>
      <c r="N168" s="567">
        <f t="shared" si="60"/>
        <v>0</v>
      </c>
      <c r="O168" s="567">
        <f t="shared" si="60"/>
        <v>0</v>
      </c>
      <c r="P168" s="567">
        <f t="shared" si="60"/>
        <v>0</v>
      </c>
      <c r="Q168" s="567">
        <f t="shared" si="60"/>
        <v>0</v>
      </c>
      <c r="R168" s="497">
        <f t="shared" si="54"/>
        <v>0</v>
      </c>
    </row>
    <row r="169" spans="1:18" ht="33" customHeight="1" hidden="1">
      <c r="A169" s="509"/>
      <c r="B169" s="605">
        <v>3719770</v>
      </c>
      <c r="C169" s="606" t="s">
        <v>129</v>
      </c>
      <c r="D169" s="551" t="s">
        <v>560</v>
      </c>
      <c r="E169" s="531" t="s">
        <v>314</v>
      </c>
      <c r="F169" s="567"/>
      <c r="G169" s="512">
        <f>F169-J169</f>
        <v>0</v>
      </c>
      <c r="H169" s="620"/>
      <c r="I169" s="620"/>
      <c r="J169" s="590"/>
      <c r="K169" s="533"/>
      <c r="L169" s="533"/>
      <c r="M169" s="533"/>
      <c r="N169" s="590"/>
      <c r="O169" s="589"/>
      <c r="P169" s="589"/>
      <c r="Q169" s="589"/>
      <c r="R169" s="497">
        <f t="shared" si="54"/>
        <v>0</v>
      </c>
    </row>
    <row r="170" spans="1:18" ht="88.5" customHeight="1" hidden="1">
      <c r="A170" s="509"/>
      <c r="B170" s="621">
        <v>3719800</v>
      </c>
      <c r="C170" s="538" t="s">
        <v>563</v>
      </c>
      <c r="D170" s="503" t="s">
        <v>630</v>
      </c>
      <c r="E170" s="539" t="s">
        <v>564</v>
      </c>
      <c r="F170" s="567">
        <f>F171</f>
        <v>0</v>
      </c>
      <c r="G170" s="512">
        <f>F170-J170</f>
        <v>0</v>
      </c>
      <c r="H170" s="620"/>
      <c r="I170" s="620"/>
      <c r="J170" s="590"/>
      <c r="K170" s="533"/>
      <c r="L170" s="533"/>
      <c r="M170" s="533"/>
      <c r="N170" s="590"/>
      <c r="O170" s="589"/>
      <c r="P170" s="589"/>
      <c r="Q170" s="589"/>
      <c r="R170" s="497">
        <f t="shared" si="54"/>
        <v>0</v>
      </c>
    </row>
    <row r="171" spans="1:18" ht="65.25" customHeight="1" hidden="1">
      <c r="A171" s="509"/>
      <c r="B171" s="542">
        <v>3719800</v>
      </c>
      <c r="C171" s="527" t="s">
        <v>563</v>
      </c>
      <c r="D171" s="527" t="s">
        <v>560</v>
      </c>
      <c r="E171" s="531" t="s">
        <v>564</v>
      </c>
      <c r="F171" s="567"/>
      <c r="G171" s="512">
        <f>F171-J171</f>
        <v>0</v>
      </c>
      <c r="H171" s="620"/>
      <c r="I171" s="620"/>
      <c r="J171" s="590"/>
      <c r="K171" s="533"/>
      <c r="L171" s="533"/>
      <c r="M171" s="533"/>
      <c r="N171" s="590"/>
      <c r="O171" s="589"/>
      <c r="P171" s="589"/>
      <c r="Q171" s="589"/>
      <c r="R171" s="497">
        <f t="shared" si="54"/>
        <v>0</v>
      </c>
    </row>
    <row r="172" spans="2:18" ht="20.25">
      <c r="B172" s="623"/>
      <c r="C172" s="623"/>
      <c r="D172" s="623"/>
      <c r="E172" s="491" t="s">
        <v>561</v>
      </c>
      <c r="F172" s="624">
        <f aca="true" t="shared" si="61" ref="F172:Q172">F9+F64+F103+F146+F158</f>
        <v>190263100</v>
      </c>
      <c r="G172" s="624">
        <f t="shared" si="61"/>
        <v>190213100</v>
      </c>
      <c r="H172" s="624">
        <f t="shared" si="61"/>
        <v>128603973</v>
      </c>
      <c r="I172" s="624">
        <f t="shared" si="61"/>
        <v>12050920</v>
      </c>
      <c r="J172" s="624">
        <f t="shared" si="61"/>
        <v>0</v>
      </c>
      <c r="K172" s="624">
        <f t="shared" si="61"/>
        <v>3685200</v>
      </c>
      <c r="L172" s="624">
        <f t="shared" si="61"/>
        <v>1060000</v>
      </c>
      <c r="M172" s="624">
        <f t="shared" si="61"/>
        <v>1060000</v>
      </c>
      <c r="N172" s="567">
        <f t="shared" si="61"/>
        <v>2625200</v>
      </c>
      <c r="O172" s="624">
        <f t="shared" si="61"/>
        <v>113000</v>
      </c>
      <c r="P172" s="624">
        <f t="shared" si="61"/>
        <v>5000</v>
      </c>
      <c r="Q172" s="624">
        <f t="shared" si="61"/>
        <v>1060000</v>
      </c>
      <c r="R172" s="497">
        <f t="shared" si="54"/>
        <v>193948300</v>
      </c>
    </row>
    <row r="173" spans="2:18" ht="20.25">
      <c r="B173" s="625"/>
      <c r="C173" s="625"/>
      <c r="D173" s="625"/>
      <c r="E173" s="626"/>
      <c r="F173" s="627"/>
      <c r="G173" s="627"/>
      <c r="H173" s="627"/>
      <c r="I173" s="627"/>
      <c r="J173" s="627"/>
      <c r="K173" s="627"/>
      <c r="L173" s="627"/>
      <c r="M173" s="627"/>
      <c r="N173" s="628"/>
      <c r="O173" s="627"/>
      <c r="P173" s="627"/>
      <c r="Q173" s="627"/>
      <c r="R173" s="629"/>
    </row>
    <row r="174" spans="2:18" ht="20.25">
      <c r="B174" s="625"/>
      <c r="C174" s="625"/>
      <c r="D174" s="625"/>
      <c r="E174" s="626"/>
      <c r="F174" s="627"/>
      <c r="G174" s="627"/>
      <c r="H174" s="627"/>
      <c r="I174" s="627"/>
      <c r="J174" s="627"/>
      <c r="K174" s="627"/>
      <c r="L174" s="627"/>
      <c r="M174" s="627"/>
      <c r="N174" s="628"/>
      <c r="O174" s="627"/>
      <c r="P174" s="627"/>
      <c r="Q174" s="627"/>
      <c r="R174" s="629"/>
    </row>
    <row r="175" spans="2:18" ht="20.25">
      <c r="B175" s="625"/>
      <c r="C175" s="625"/>
      <c r="D175" s="625"/>
      <c r="E175" s="626"/>
      <c r="F175" s="627"/>
      <c r="G175" s="627"/>
      <c r="H175" s="627"/>
      <c r="I175" s="627"/>
      <c r="J175" s="627"/>
      <c r="K175" s="627"/>
      <c r="L175" s="627"/>
      <c r="M175" s="627"/>
      <c r="N175" s="628"/>
      <c r="O175" s="627"/>
      <c r="P175" s="627"/>
      <c r="Q175" s="627"/>
      <c r="R175" s="282">
        <f>S175+T175</f>
        <v>0</v>
      </c>
    </row>
    <row r="176" spans="5:17" ht="20.25">
      <c r="E176" s="630" t="s">
        <v>180</v>
      </c>
      <c r="K176" s="77"/>
      <c r="Q176" s="77" t="s">
        <v>335</v>
      </c>
    </row>
    <row r="179" spans="7:18" ht="20.25">
      <c r="G179" s="631"/>
      <c r="N179" s="509"/>
      <c r="R179" s="631"/>
    </row>
  </sheetData>
  <sheetProtection/>
  <mergeCells count="21">
    <mergeCell ref="O2:R2"/>
    <mergeCell ref="J6:J7"/>
    <mergeCell ref="O6:P6"/>
    <mergeCell ref="F5:J5"/>
    <mergeCell ref="Q6:Q7"/>
    <mergeCell ref="B4:C4"/>
    <mergeCell ref="F6:F7"/>
    <mergeCell ref="K6:K7"/>
    <mergeCell ref="E5:E7"/>
    <mergeCell ref="K5:Q5"/>
    <mergeCell ref="P1:R1"/>
    <mergeCell ref="H6:I6"/>
    <mergeCell ref="R5:R7"/>
    <mergeCell ref="B3:Q3"/>
    <mergeCell ref="C5:C7"/>
    <mergeCell ref="N6:N7"/>
    <mergeCell ref="A5:A7"/>
    <mergeCell ref="G6:G7"/>
    <mergeCell ref="L6:M6"/>
    <mergeCell ref="D5:D7"/>
    <mergeCell ref="B5:B7"/>
  </mergeCells>
  <printOptions horizontalCentered="1"/>
  <pageMargins left="0.1968503937007874" right="0.1968503937007874" top="0.7480314960629921" bottom="0.2755905511811024" header="0" footer="0"/>
  <pageSetup horizontalDpi="600" verticalDpi="600" orientation="landscape" paperSize="9" scale="26" r:id="rId1"/>
  <headerFooter alignWithMargins="0">
    <oddFooter>&amp;C&amp;11&amp;P</oddFooter>
  </headerFooter>
  <rowBreaks count="3" manualBreakCount="3">
    <brk id="49" min="1" max="16" man="1"/>
    <brk id="87" min="1" max="16" man="1"/>
    <brk id="111" min="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C1" sqref="C1:D1"/>
    </sheetView>
  </sheetViews>
  <sheetFormatPr defaultColWidth="9.140625" defaultRowHeight="12.75"/>
  <cols>
    <col min="1" max="1" width="18.421875" style="0" customWidth="1"/>
    <col min="2" max="2" width="20.57421875" style="0" customWidth="1"/>
    <col min="3" max="3" width="34.57421875" style="0" customWidth="1"/>
    <col min="4" max="4" width="15.7109375" style="0" customWidth="1"/>
  </cols>
  <sheetData>
    <row r="1" spans="3:4" ht="80.25" customHeight="1">
      <c r="C1" s="834" t="s">
        <v>766</v>
      </c>
      <c r="D1" s="835"/>
    </row>
    <row r="3" spans="1:4" ht="36" customHeight="1">
      <c r="A3" s="839" t="s">
        <v>13</v>
      </c>
      <c r="B3" s="839"/>
      <c r="C3" s="839"/>
      <c r="D3" s="839"/>
    </row>
    <row r="4" spans="1:3" ht="18.75">
      <c r="A4" s="716"/>
      <c r="C4" s="24" t="s">
        <v>753</v>
      </c>
    </row>
    <row r="5" spans="2:3" ht="12.75">
      <c r="B5" s="824">
        <v>25539000000</v>
      </c>
      <c r="C5" s="824"/>
    </row>
    <row r="6" spans="2:3" ht="27" customHeight="1">
      <c r="B6" s="825" t="s">
        <v>110</v>
      </c>
      <c r="C6" s="825"/>
    </row>
    <row r="7" spans="1:3" ht="18" customHeight="1">
      <c r="A7" s="716" t="s">
        <v>111</v>
      </c>
      <c r="B7" s="716"/>
      <c r="C7" s="716"/>
    </row>
    <row r="9" spans="3:4" ht="12.75">
      <c r="C9" s="713"/>
      <c r="D9" s="713" t="s">
        <v>102</v>
      </c>
    </row>
    <row r="10" spans="1:4" ht="38.25">
      <c r="A10" s="711" t="s">
        <v>94</v>
      </c>
      <c r="B10" s="830" t="s">
        <v>106</v>
      </c>
      <c r="C10" s="831"/>
      <c r="D10" s="712" t="s">
        <v>359</v>
      </c>
    </row>
    <row r="11" spans="1:4" ht="12.75">
      <c r="A11" s="712">
        <v>1</v>
      </c>
      <c r="B11" s="828">
        <v>2</v>
      </c>
      <c r="C11" s="829"/>
      <c r="D11" s="712">
        <v>3</v>
      </c>
    </row>
    <row r="12" spans="1:4" ht="18.75">
      <c r="A12" s="836" t="s">
        <v>108</v>
      </c>
      <c r="B12" s="837"/>
      <c r="C12" s="837"/>
      <c r="D12" s="838"/>
    </row>
    <row r="13" spans="1:4" ht="18.75">
      <c r="A13" s="277">
        <v>41020100</v>
      </c>
      <c r="B13" s="826" t="s">
        <v>87</v>
      </c>
      <c r="C13" s="827"/>
      <c r="D13" s="721">
        <v>10914700</v>
      </c>
    </row>
    <row r="14" spans="1:4" ht="36.75" customHeight="1">
      <c r="A14" s="277">
        <v>41033900</v>
      </c>
      <c r="B14" s="832" t="s">
        <v>88</v>
      </c>
      <c r="C14" s="833"/>
      <c r="D14" s="721">
        <v>58622900</v>
      </c>
    </row>
    <row r="15" spans="1:4" ht="18.75">
      <c r="A15" s="728">
        <v>41053900</v>
      </c>
      <c r="B15" s="826" t="s">
        <v>314</v>
      </c>
      <c r="C15" s="827"/>
      <c r="D15" s="722">
        <v>40200</v>
      </c>
    </row>
    <row r="16" ht="12.75" hidden="1">
      <c r="A16" s="719"/>
    </row>
    <row r="17" spans="1:4" ht="73.5" customHeight="1">
      <c r="A17" s="729">
        <v>41055000</v>
      </c>
      <c r="B17" s="832" t="s">
        <v>246</v>
      </c>
      <c r="C17" s="833"/>
      <c r="D17" s="723">
        <v>323000</v>
      </c>
    </row>
    <row r="18" spans="1:4" ht="18.75">
      <c r="A18" s="836" t="s">
        <v>98</v>
      </c>
      <c r="B18" s="837"/>
      <c r="C18" s="837"/>
      <c r="D18" s="838"/>
    </row>
    <row r="19" spans="1:4" ht="18.75" hidden="1">
      <c r="A19" s="710"/>
      <c r="B19" s="826"/>
      <c r="C19" s="827"/>
      <c r="D19" s="709"/>
    </row>
    <row r="20" spans="1:4" s="5" customFormat="1" ht="18.75">
      <c r="A20" s="20" t="s">
        <v>630</v>
      </c>
      <c r="B20" s="725" t="s">
        <v>99</v>
      </c>
      <c r="C20" s="725"/>
      <c r="D20" s="726">
        <f>D21+D22</f>
        <v>69900800</v>
      </c>
    </row>
    <row r="21" spans="1:4" ht="18.75">
      <c r="A21" s="277" t="s">
        <v>630</v>
      </c>
      <c r="B21" s="826" t="s">
        <v>100</v>
      </c>
      <c r="C21" s="827"/>
      <c r="D21" s="721">
        <f>D13+D14+D15+D17</f>
        <v>69900800</v>
      </c>
    </row>
    <row r="22" spans="1:4" ht="18.75">
      <c r="A22" s="277" t="s">
        <v>630</v>
      </c>
      <c r="B22" s="826" t="s">
        <v>101</v>
      </c>
      <c r="C22" s="827"/>
      <c r="D22" s="709"/>
    </row>
    <row r="23" ht="12.75" hidden="1"/>
    <row r="24" spans="1:3" ht="18.75">
      <c r="A24" s="716" t="s">
        <v>103</v>
      </c>
      <c r="B24" s="716"/>
      <c r="C24" s="716"/>
    </row>
    <row r="26" spans="3:4" ht="12.75">
      <c r="C26" s="713"/>
      <c r="D26" s="713" t="s">
        <v>102</v>
      </c>
    </row>
    <row r="27" spans="1:4" ht="63.75">
      <c r="A27" s="715" t="s">
        <v>104</v>
      </c>
      <c r="B27" s="711" t="s">
        <v>470</v>
      </c>
      <c r="C27" s="711" t="s">
        <v>105</v>
      </c>
      <c r="D27" s="714" t="s">
        <v>359</v>
      </c>
    </row>
    <row r="28" spans="1:4" ht="12.75">
      <c r="A28" s="712">
        <v>1</v>
      </c>
      <c r="B28" s="712">
        <v>2</v>
      </c>
      <c r="C28" s="712">
        <v>3</v>
      </c>
      <c r="D28" s="712">
        <v>4</v>
      </c>
    </row>
    <row r="29" spans="1:4" ht="18.75">
      <c r="A29" s="823" t="s">
        <v>107</v>
      </c>
      <c r="B29" s="823"/>
      <c r="C29" s="823"/>
      <c r="D29" s="823"/>
    </row>
    <row r="30" spans="1:4" ht="39" customHeight="1">
      <c r="A30" s="277"/>
      <c r="B30" s="727"/>
      <c r="C30" s="222" t="s">
        <v>314</v>
      </c>
      <c r="D30" s="720"/>
    </row>
    <row r="31" spans="1:4" ht="18.75" hidden="1">
      <c r="A31" s="710"/>
      <c r="B31" s="710"/>
      <c r="C31" s="710" t="s">
        <v>96</v>
      </c>
      <c r="D31" s="710"/>
    </row>
    <row r="32" spans="1:4" ht="18.75" hidden="1">
      <c r="A32" s="710"/>
      <c r="B32" s="710"/>
      <c r="C32" s="710" t="s">
        <v>97</v>
      </c>
      <c r="D32" s="710"/>
    </row>
    <row r="33" spans="1:4" ht="18.75">
      <c r="A33" s="823" t="s">
        <v>109</v>
      </c>
      <c r="B33" s="823"/>
      <c r="C33" s="823"/>
      <c r="D33" s="823"/>
    </row>
    <row r="34" spans="1:4" ht="18.75" hidden="1">
      <c r="A34" s="710"/>
      <c r="B34" s="710"/>
      <c r="C34" s="710" t="s">
        <v>95</v>
      </c>
      <c r="D34" s="710"/>
    </row>
    <row r="35" spans="1:4" ht="18.75" hidden="1">
      <c r="A35" s="710"/>
      <c r="B35" s="710"/>
      <c r="C35" s="710" t="s">
        <v>96</v>
      </c>
      <c r="D35" s="710"/>
    </row>
    <row r="36" spans="1:4" ht="18.75" hidden="1">
      <c r="A36" s="710"/>
      <c r="B36" s="710"/>
      <c r="C36" s="710" t="s">
        <v>97</v>
      </c>
      <c r="D36" s="710"/>
    </row>
    <row r="37" spans="1:4" s="5" customFormat="1" ht="37.5">
      <c r="A37" s="20" t="s">
        <v>630</v>
      </c>
      <c r="B37" s="20" t="s">
        <v>630</v>
      </c>
      <c r="C37" s="38" t="s">
        <v>112</v>
      </c>
      <c r="D37" s="724"/>
    </row>
    <row r="38" spans="1:4" ht="18.75">
      <c r="A38" s="277" t="s">
        <v>630</v>
      </c>
      <c r="B38" s="277" t="s">
        <v>630</v>
      </c>
      <c r="C38" s="710" t="s">
        <v>100</v>
      </c>
      <c r="D38" s="720"/>
    </row>
    <row r="39" spans="1:4" ht="18.75">
      <c r="A39" s="277" t="s">
        <v>630</v>
      </c>
      <c r="B39" s="277" t="s">
        <v>630</v>
      </c>
      <c r="C39" s="710" t="s">
        <v>101</v>
      </c>
      <c r="D39" s="710"/>
    </row>
    <row r="41" spans="1:4" ht="12.75">
      <c r="A41" s="717" t="s">
        <v>180</v>
      </c>
      <c r="D41" s="717" t="s">
        <v>335</v>
      </c>
    </row>
  </sheetData>
  <sheetProtection/>
  <mergeCells count="17">
    <mergeCell ref="C1:D1"/>
    <mergeCell ref="B21:C21"/>
    <mergeCell ref="B22:C22"/>
    <mergeCell ref="A18:D18"/>
    <mergeCell ref="A12:D12"/>
    <mergeCell ref="B17:C17"/>
    <mergeCell ref="B15:C15"/>
    <mergeCell ref="A3:D3"/>
    <mergeCell ref="A33:D33"/>
    <mergeCell ref="B5:C5"/>
    <mergeCell ref="B6:C6"/>
    <mergeCell ref="A29:D29"/>
    <mergeCell ref="B19:C19"/>
    <mergeCell ref="B11:C11"/>
    <mergeCell ref="B10:C10"/>
    <mergeCell ref="B13:C13"/>
    <mergeCell ref="B14:C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54"/>
  <sheetViews>
    <sheetView showZeros="0" zoomScale="75" zoomScaleNormal="75" zoomScaleSheetLayoutView="50" zoomScalePageLayoutView="0" workbookViewId="0" topLeftCell="J1">
      <selection activeCell="P22" sqref="P22"/>
    </sheetView>
  </sheetViews>
  <sheetFormatPr defaultColWidth="8.8515625" defaultRowHeight="12.75"/>
  <cols>
    <col min="1" max="1" width="4.421875" style="81" customWidth="1"/>
    <col min="2" max="2" width="4.7109375" style="81" customWidth="1"/>
    <col min="3" max="3" width="12.57421875" style="81" customWidth="1"/>
    <col min="4" max="4" width="29.28125" style="81" customWidth="1"/>
    <col min="5" max="5" width="18.8515625" style="81" hidden="1" customWidth="1"/>
    <col min="6" max="6" width="28.140625" style="81" customWidth="1"/>
    <col min="7" max="7" width="23.00390625" style="81" customWidth="1"/>
    <col min="8" max="8" width="28.140625" style="81" customWidth="1"/>
    <col min="9" max="9" width="28.140625" style="81" hidden="1" customWidth="1"/>
    <col min="10" max="12" width="28.140625" style="81" customWidth="1"/>
    <col min="13" max="13" width="22.28125" style="81" customWidth="1"/>
    <col min="14" max="15" width="15.57421875" style="81" customWidth="1"/>
    <col min="16" max="16" width="20.28125" style="81" customWidth="1"/>
    <col min="17" max="18" width="24.28125" style="81" customWidth="1"/>
    <col min="19" max="19" width="21.140625" style="81" customWidth="1"/>
    <col min="20" max="20" width="17.57421875" style="81" customWidth="1"/>
    <col min="21" max="16384" width="8.8515625" style="81" customWidth="1"/>
  </cols>
  <sheetData>
    <row r="1" spans="1:19" ht="202.5" customHeight="1">
      <c r="A1" s="81" t="s">
        <v>169</v>
      </c>
      <c r="D1" s="82"/>
      <c r="E1" s="82"/>
      <c r="F1" s="82"/>
      <c r="H1" s="83"/>
      <c r="I1" s="83"/>
      <c r="J1" s="83"/>
      <c r="K1" s="83"/>
      <c r="L1" s="83"/>
      <c r="M1" s="889"/>
      <c r="N1" s="889"/>
      <c r="O1" s="889"/>
      <c r="P1" s="889"/>
      <c r="Q1" s="890" t="s">
        <v>519</v>
      </c>
      <c r="R1" s="890"/>
      <c r="S1" s="890"/>
    </row>
    <row r="2" ht="6" customHeight="1"/>
    <row r="3" spans="1:20" ht="27" customHeight="1">
      <c r="A3" s="84"/>
      <c r="B3" s="84"/>
      <c r="C3" s="84"/>
      <c r="D3" s="891" t="s">
        <v>483</v>
      </c>
      <c r="E3" s="891"/>
      <c r="F3" s="891"/>
      <c r="G3" s="891"/>
      <c r="H3" s="891"/>
      <c r="I3" s="891"/>
      <c r="J3" s="891"/>
      <c r="K3" s="891"/>
      <c r="L3" s="891"/>
      <c r="M3" s="891"/>
      <c r="N3" s="891"/>
      <c r="O3" s="891"/>
      <c r="P3" s="891"/>
      <c r="Q3" s="891"/>
      <c r="R3" s="891"/>
      <c r="S3" s="891"/>
      <c r="T3" s="891"/>
    </row>
    <row r="4" spans="1:16" ht="24.75" customHeight="1" thickBot="1">
      <c r="A4" s="85"/>
      <c r="B4" s="85"/>
      <c r="D4" s="347">
        <v>25539000000</v>
      </c>
      <c r="G4" s="86"/>
      <c r="H4" s="85"/>
      <c r="I4" s="85"/>
      <c r="J4" s="85"/>
      <c r="K4" s="85"/>
      <c r="L4" s="85"/>
      <c r="M4" s="85"/>
      <c r="N4" s="85"/>
      <c r="O4" s="85"/>
      <c r="P4" s="85" t="s">
        <v>181</v>
      </c>
    </row>
    <row r="5" spans="1:20" ht="15" customHeight="1">
      <c r="A5" s="858" t="s">
        <v>562</v>
      </c>
      <c r="B5" s="859"/>
      <c r="C5" s="860"/>
      <c r="D5" s="854" t="s">
        <v>363</v>
      </c>
      <c r="E5" s="874" t="s">
        <v>364</v>
      </c>
      <c r="F5" s="874"/>
      <c r="G5" s="874"/>
      <c r="H5" s="874"/>
      <c r="I5" s="874"/>
      <c r="J5" s="874"/>
      <c r="K5" s="874"/>
      <c r="L5" s="874"/>
      <c r="M5" s="874"/>
      <c r="N5" s="874"/>
      <c r="O5" s="875"/>
      <c r="P5" s="875"/>
      <c r="Q5" s="892" t="s">
        <v>130</v>
      </c>
      <c r="R5" s="893"/>
      <c r="S5" s="893"/>
      <c r="T5" s="894"/>
    </row>
    <row r="6" spans="1:20" ht="20.25" customHeight="1">
      <c r="A6" s="861"/>
      <c r="B6" s="862"/>
      <c r="C6" s="863"/>
      <c r="D6" s="855"/>
      <c r="E6" s="873" t="s">
        <v>87</v>
      </c>
      <c r="F6" s="873" t="s">
        <v>542</v>
      </c>
      <c r="G6" s="879" t="s">
        <v>575</v>
      </c>
      <c r="H6" s="879"/>
      <c r="I6" s="879"/>
      <c r="J6" s="879"/>
      <c r="K6" s="879"/>
      <c r="L6" s="879"/>
      <c r="M6" s="879"/>
      <c r="N6" s="879"/>
      <c r="O6" s="464"/>
      <c r="P6" s="840" t="s">
        <v>365</v>
      </c>
      <c r="Q6" s="885" t="s">
        <v>575</v>
      </c>
      <c r="R6" s="886"/>
      <c r="S6" s="887"/>
      <c r="T6" s="882" t="s">
        <v>365</v>
      </c>
    </row>
    <row r="7" spans="1:20" ht="13.5" customHeight="1">
      <c r="A7" s="861"/>
      <c r="B7" s="862"/>
      <c r="C7" s="863"/>
      <c r="D7" s="855"/>
      <c r="E7" s="873"/>
      <c r="F7" s="873"/>
      <c r="G7" s="873" t="s">
        <v>540</v>
      </c>
      <c r="H7" s="873" t="s">
        <v>706</v>
      </c>
      <c r="I7" s="876" t="s">
        <v>245</v>
      </c>
      <c r="J7" s="876" t="s">
        <v>246</v>
      </c>
      <c r="K7" s="873" t="s">
        <v>285</v>
      </c>
      <c r="L7" s="876" t="s">
        <v>472</v>
      </c>
      <c r="M7" s="873" t="s">
        <v>582</v>
      </c>
      <c r="N7" s="873" t="s">
        <v>583</v>
      </c>
      <c r="O7" s="873" t="s">
        <v>405</v>
      </c>
      <c r="P7" s="840"/>
      <c r="Q7" s="852" t="s">
        <v>457</v>
      </c>
      <c r="R7" s="888" t="s">
        <v>257</v>
      </c>
      <c r="S7" s="852" t="s">
        <v>543</v>
      </c>
      <c r="T7" s="883"/>
    </row>
    <row r="8" spans="1:20" ht="22.5" customHeight="1">
      <c r="A8" s="861"/>
      <c r="B8" s="862"/>
      <c r="C8" s="863"/>
      <c r="D8" s="855"/>
      <c r="E8" s="873"/>
      <c r="F8" s="873"/>
      <c r="G8" s="873"/>
      <c r="H8" s="873"/>
      <c r="I8" s="877"/>
      <c r="J8" s="880"/>
      <c r="K8" s="873"/>
      <c r="L8" s="880"/>
      <c r="M8" s="873"/>
      <c r="N8" s="873"/>
      <c r="O8" s="873"/>
      <c r="P8" s="840"/>
      <c r="Q8" s="852"/>
      <c r="R8" s="852"/>
      <c r="S8" s="852"/>
      <c r="T8" s="883"/>
    </row>
    <row r="9" spans="1:20" ht="15.75" customHeight="1">
      <c r="A9" s="861"/>
      <c r="B9" s="862"/>
      <c r="C9" s="863"/>
      <c r="D9" s="855"/>
      <c r="E9" s="873"/>
      <c r="F9" s="873"/>
      <c r="G9" s="873"/>
      <c r="H9" s="873"/>
      <c r="I9" s="877"/>
      <c r="J9" s="880"/>
      <c r="K9" s="873"/>
      <c r="L9" s="880"/>
      <c r="M9" s="873"/>
      <c r="N9" s="873"/>
      <c r="O9" s="873"/>
      <c r="P9" s="840"/>
      <c r="Q9" s="852"/>
      <c r="R9" s="852"/>
      <c r="S9" s="852"/>
      <c r="T9" s="883"/>
    </row>
    <row r="10" spans="1:20" ht="307.5" customHeight="1">
      <c r="A10" s="861"/>
      <c r="B10" s="862"/>
      <c r="C10" s="863"/>
      <c r="D10" s="855"/>
      <c r="E10" s="873"/>
      <c r="F10" s="873"/>
      <c r="G10" s="873"/>
      <c r="H10" s="873"/>
      <c r="I10" s="878"/>
      <c r="J10" s="881"/>
      <c r="K10" s="873"/>
      <c r="L10" s="881"/>
      <c r="M10" s="873"/>
      <c r="N10" s="873"/>
      <c r="O10" s="873"/>
      <c r="P10" s="840"/>
      <c r="Q10" s="853"/>
      <c r="R10" s="853"/>
      <c r="S10" s="853"/>
      <c r="T10" s="884"/>
    </row>
    <row r="11" spans="1:20" ht="36.75" customHeight="1">
      <c r="A11" s="864"/>
      <c r="B11" s="865"/>
      <c r="C11" s="866"/>
      <c r="D11" s="856"/>
      <c r="E11" s="467"/>
      <c r="F11" s="840" t="s">
        <v>471</v>
      </c>
      <c r="G11" s="841"/>
      <c r="H11" s="841"/>
      <c r="I11" s="841"/>
      <c r="J11" s="841"/>
      <c r="K11" s="841"/>
      <c r="L11" s="841"/>
      <c r="M11" s="841"/>
      <c r="N11" s="841"/>
      <c r="O11" s="842"/>
      <c r="P11" s="470"/>
      <c r="Q11" s="870" t="s">
        <v>470</v>
      </c>
      <c r="R11" s="871"/>
      <c r="S11" s="871"/>
      <c r="T11" s="872"/>
    </row>
    <row r="12" spans="1:20" ht="70.5" customHeight="1">
      <c r="A12" s="867"/>
      <c r="B12" s="868"/>
      <c r="C12" s="869"/>
      <c r="D12" s="857"/>
      <c r="E12" s="467"/>
      <c r="F12" s="467">
        <v>41040200</v>
      </c>
      <c r="G12" s="467">
        <v>41050000</v>
      </c>
      <c r="H12" s="467">
        <v>41051500</v>
      </c>
      <c r="I12" s="472">
        <v>41032500</v>
      </c>
      <c r="J12" s="466">
        <v>41055000</v>
      </c>
      <c r="K12" s="466">
        <v>41053000</v>
      </c>
      <c r="L12" s="466">
        <v>41051400</v>
      </c>
      <c r="M12" s="467">
        <v>41053900</v>
      </c>
      <c r="N12" s="467">
        <v>41053900</v>
      </c>
      <c r="O12" s="470">
        <v>41053900</v>
      </c>
      <c r="P12" s="470"/>
      <c r="Q12" s="469">
        <v>9770</v>
      </c>
      <c r="R12" s="471">
        <v>9800</v>
      </c>
      <c r="S12" s="471">
        <v>9410</v>
      </c>
      <c r="T12" s="468"/>
    </row>
    <row r="13" spans="1:20" ht="15.75">
      <c r="A13" s="847">
        <v>1</v>
      </c>
      <c r="B13" s="847"/>
      <c r="C13" s="848"/>
      <c r="D13" s="332">
        <v>2</v>
      </c>
      <c r="E13" s="329"/>
      <c r="F13" s="87">
        <v>3</v>
      </c>
      <c r="G13" s="330">
        <v>4</v>
      </c>
      <c r="H13" s="331">
        <v>8</v>
      </c>
      <c r="I13" s="331">
        <v>9</v>
      </c>
      <c r="J13" s="331">
        <v>10</v>
      </c>
      <c r="K13" s="331"/>
      <c r="L13" s="331"/>
      <c r="M13" s="331">
        <v>11</v>
      </c>
      <c r="N13" s="331">
        <v>12</v>
      </c>
      <c r="O13" s="336">
        <v>13</v>
      </c>
      <c r="P13" s="336">
        <v>14</v>
      </c>
      <c r="Q13" s="473">
        <v>15</v>
      </c>
      <c r="R13" s="474">
        <v>16</v>
      </c>
      <c r="S13" s="474">
        <v>17</v>
      </c>
      <c r="T13" s="475">
        <v>18</v>
      </c>
    </row>
    <row r="14" spans="1:20" ht="99" customHeight="1">
      <c r="A14" s="845">
        <v>2510000000</v>
      </c>
      <c r="B14" s="845" t="s">
        <v>621</v>
      </c>
      <c r="C14" s="846" t="s">
        <v>622</v>
      </c>
      <c r="D14" s="414" t="s">
        <v>464</v>
      </c>
      <c r="E14" s="221"/>
      <c r="F14" s="221"/>
      <c r="G14" s="350"/>
      <c r="H14" s="350"/>
      <c r="I14" s="350"/>
      <c r="J14" s="350"/>
      <c r="K14" s="350"/>
      <c r="L14" s="350"/>
      <c r="M14" s="351"/>
      <c r="N14" s="351"/>
      <c r="O14" s="465"/>
      <c r="P14" s="352">
        <f>SUM(E14:O14)</f>
        <v>0</v>
      </c>
      <c r="Q14" s="339"/>
      <c r="R14" s="342"/>
      <c r="S14" s="342"/>
      <c r="T14" s="340"/>
    </row>
    <row r="15" spans="1:20" ht="71.25" customHeight="1">
      <c r="A15" s="845">
        <v>25313200000</v>
      </c>
      <c r="B15" s="845">
        <v>16</v>
      </c>
      <c r="C15" s="846" t="s">
        <v>623</v>
      </c>
      <c r="D15" s="415" t="s">
        <v>469</v>
      </c>
      <c r="E15" s="88"/>
      <c r="F15" s="88"/>
      <c r="G15" s="90"/>
      <c r="H15" s="90"/>
      <c r="I15" s="90"/>
      <c r="J15" s="90"/>
      <c r="K15" s="90"/>
      <c r="L15" s="90"/>
      <c r="M15" s="89"/>
      <c r="N15" s="89"/>
      <c r="O15" s="337"/>
      <c r="P15" s="337">
        <f>SUM(E15:N15)</f>
        <v>0</v>
      </c>
      <c r="Q15" s="341"/>
      <c r="R15" s="341"/>
      <c r="S15" s="341"/>
      <c r="T15" s="343">
        <f>Q15+S15</f>
        <v>0</v>
      </c>
    </row>
    <row r="16" spans="1:20" ht="64.5" customHeight="1">
      <c r="A16" s="849"/>
      <c r="B16" s="850"/>
      <c r="C16" s="851"/>
      <c r="D16" s="416" t="s">
        <v>624</v>
      </c>
      <c r="E16" s="372"/>
      <c r="F16" s="372"/>
      <c r="G16" s="373"/>
      <c r="H16" s="374"/>
      <c r="I16" s="374"/>
      <c r="J16" s="374"/>
      <c r="K16" s="374"/>
      <c r="L16" s="374"/>
      <c r="M16" s="374"/>
      <c r="N16" s="374"/>
      <c r="O16" s="375"/>
      <c r="P16" s="375"/>
      <c r="Q16" s="376"/>
      <c r="R16" s="377"/>
      <c r="S16" s="377"/>
      <c r="T16" s="343">
        <f>Q16+S16+R16</f>
        <v>0</v>
      </c>
    </row>
    <row r="17" spans="1:20" ht="24" customHeight="1" thickBot="1">
      <c r="A17" s="843"/>
      <c r="B17" s="843"/>
      <c r="C17" s="844"/>
      <c r="D17" s="413" t="s">
        <v>120</v>
      </c>
      <c r="E17" s="333">
        <f>E14+E15</f>
        <v>0</v>
      </c>
      <c r="F17" s="353">
        <f aca="true" t="shared" si="0" ref="F17:P17">F14+F15+F16</f>
        <v>0</v>
      </c>
      <c r="G17" s="353">
        <f t="shared" si="0"/>
        <v>0</v>
      </c>
      <c r="H17" s="353">
        <f t="shared" si="0"/>
        <v>0</v>
      </c>
      <c r="I17" s="353">
        <f t="shared" si="0"/>
        <v>0</v>
      </c>
      <c r="J17" s="353">
        <f t="shared" si="0"/>
        <v>0</v>
      </c>
      <c r="K17" s="353">
        <f t="shared" si="0"/>
        <v>0</v>
      </c>
      <c r="L17" s="353">
        <f t="shared" si="0"/>
        <v>0</v>
      </c>
      <c r="M17" s="353">
        <f t="shared" si="0"/>
        <v>0</v>
      </c>
      <c r="N17" s="353">
        <f t="shared" si="0"/>
        <v>0</v>
      </c>
      <c r="O17" s="353">
        <f t="shared" si="0"/>
        <v>0</v>
      </c>
      <c r="P17" s="353">
        <f t="shared" si="0"/>
        <v>0</v>
      </c>
      <c r="Q17" s="338">
        <f>Q14+Q15</f>
        <v>0</v>
      </c>
      <c r="R17" s="338">
        <f>R14+R15+R16</f>
        <v>0</v>
      </c>
      <c r="S17" s="338">
        <f>S14+S15</f>
        <v>0</v>
      </c>
      <c r="T17" s="378">
        <f>Q17+S17+R17</f>
        <v>0</v>
      </c>
    </row>
    <row r="18" spans="1:16" ht="12.75">
      <c r="A18" s="91"/>
      <c r="B18" s="91"/>
      <c r="C18" s="91"/>
      <c r="G18" s="92"/>
      <c r="H18" s="93"/>
      <c r="I18" s="93"/>
      <c r="J18" s="93"/>
      <c r="K18" s="93"/>
      <c r="L18" s="93"/>
      <c r="M18" s="93"/>
      <c r="N18" s="93"/>
      <c r="O18" s="93"/>
      <c r="P18" s="93"/>
    </row>
    <row r="19" spans="1:16" ht="15.75">
      <c r="A19" s="91"/>
      <c r="B19" s="91"/>
      <c r="C19" s="91"/>
      <c r="G19" s="94"/>
      <c r="H19" s="93"/>
      <c r="I19" s="93"/>
      <c r="J19" s="93"/>
      <c r="K19" s="93"/>
      <c r="L19" s="93"/>
      <c r="M19" s="93"/>
      <c r="N19" s="93"/>
      <c r="O19" s="93"/>
      <c r="P19" s="93"/>
    </row>
    <row r="20" spans="1:16" ht="12.75">
      <c r="A20" s="91"/>
      <c r="B20" s="91"/>
      <c r="C20" s="91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</row>
    <row r="21" spans="1:16" ht="12.75">
      <c r="A21" s="91"/>
      <c r="B21" s="91"/>
      <c r="C21" s="91"/>
      <c r="H21" s="93"/>
      <c r="I21" s="93"/>
      <c r="J21" s="93"/>
      <c r="K21" s="93"/>
      <c r="L21" s="93"/>
      <c r="M21" s="93"/>
      <c r="N21" s="93"/>
      <c r="O21" s="93"/>
      <c r="P21" s="93"/>
    </row>
    <row r="22" spans="1:16" ht="23.25">
      <c r="A22" s="91"/>
      <c r="B22" s="91"/>
      <c r="C22" s="91"/>
      <c r="D22" s="411" t="s">
        <v>180</v>
      </c>
      <c r="F22" s="82"/>
      <c r="H22" s="93"/>
      <c r="I22" s="93"/>
      <c r="J22" s="93"/>
      <c r="K22" s="93"/>
      <c r="L22" s="93"/>
      <c r="M22" s="218"/>
      <c r="N22" s="93"/>
      <c r="O22" s="93"/>
      <c r="P22" s="412" t="s">
        <v>335</v>
      </c>
    </row>
    <row r="23" spans="1:16" ht="15.75">
      <c r="A23" s="91"/>
      <c r="B23" s="91"/>
      <c r="C23" s="91"/>
      <c r="D23" s="94"/>
      <c r="E23" s="94"/>
      <c r="F23" s="94"/>
      <c r="G23" s="94"/>
      <c r="H23" s="93"/>
      <c r="I23" s="93"/>
      <c r="J23" s="93"/>
      <c r="K23" s="93"/>
      <c r="L23" s="93"/>
      <c r="M23" s="93"/>
      <c r="N23" s="93"/>
      <c r="O23" s="93"/>
      <c r="P23" s="93"/>
    </row>
    <row r="24" spans="1:16" ht="12.75">
      <c r="A24" s="91"/>
      <c r="B24" s="91"/>
      <c r="C24" s="91"/>
      <c r="H24" s="93"/>
      <c r="I24" s="93"/>
      <c r="J24" s="93"/>
      <c r="K24" s="93"/>
      <c r="L24" s="93"/>
      <c r="M24" s="93"/>
      <c r="N24" s="93"/>
      <c r="O24" s="93"/>
      <c r="P24" s="93"/>
    </row>
    <row r="25" spans="1:16" ht="12.75">
      <c r="A25" s="91"/>
      <c r="B25" s="91"/>
      <c r="C25" s="91"/>
      <c r="H25" s="93"/>
      <c r="I25" s="93"/>
      <c r="J25" s="93"/>
      <c r="K25" s="93"/>
      <c r="L25" s="93"/>
      <c r="M25" s="93"/>
      <c r="N25" s="93"/>
      <c r="O25" s="93"/>
      <c r="P25" s="93"/>
    </row>
    <row r="26" spans="1:16" ht="12.75">
      <c r="A26" s="91"/>
      <c r="B26" s="91"/>
      <c r="C26" s="91"/>
      <c r="H26" s="93"/>
      <c r="I26" s="93"/>
      <c r="J26" s="93"/>
      <c r="K26" s="93"/>
      <c r="L26" s="93"/>
      <c r="M26" s="93"/>
      <c r="N26" s="93"/>
      <c r="O26" s="93"/>
      <c r="P26" s="93"/>
    </row>
    <row r="27" spans="1:16" ht="12.75">
      <c r="A27" s="91"/>
      <c r="B27" s="91"/>
      <c r="C27" s="91"/>
      <c r="H27" s="93"/>
      <c r="I27" s="93"/>
      <c r="J27" s="93"/>
      <c r="K27" s="93"/>
      <c r="L27" s="93"/>
      <c r="M27" s="93"/>
      <c r="N27" s="93"/>
      <c r="O27" s="93"/>
      <c r="P27" s="93"/>
    </row>
    <row r="28" spans="1:16" ht="12.75">
      <c r="A28" s="91"/>
      <c r="B28" s="91"/>
      <c r="C28" s="91"/>
      <c r="H28" s="93"/>
      <c r="I28" s="93"/>
      <c r="J28" s="93"/>
      <c r="K28" s="93"/>
      <c r="L28" s="93"/>
      <c r="M28" s="93"/>
      <c r="N28" s="93"/>
      <c r="O28" s="93"/>
      <c r="P28" s="93"/>
    </row>
    <row r="29" spans="1:16" ht="12.75">
      <c r="A29" s="91"/>
      <c r="B29" s="91"/>
      <c r="C29" s="91"/>
      <c r="H29" s="93"/>
      <c r="I29" s="93"/>
      <c r="J29" s="93"/>
      <c r="K29" s="93"/>
      <c r="L29" s="93"/>
      <c r="M29" s="93"/>
      <c r="N29" s="93"/>
      <c r="O29" s="93"/>
      <c r="P29" s="93"/>
    </row>
    <row r="30" spans="1:16" ht="12.75">
      <c r="A30" s="91"/>
      <c r="B30" s="91"/>
      <c r="C30" s="91"/>
      <c r="H30" s="93"/>
      <c r="I30" s="93"/>
      <c r="J30" s="93"/>
      <c r="K30" s="93"/>
      <c r="L30" s="93"/>
      <c r="M30" s="93"/>
      <c r="N30" s="93"/>
      <c r="O30" s="93"/>
      <c r="P30" s="93"/>
    </row>
    <row r="31" spans="1:16" ht="12.75">
      <c r="A31" s="91"/>
      <c r="B31" s="91"/>
      <c r="C31" s="91"/>
      <c r="H31" s="93"/>
      <c r="I31" s="93"/>
      <c r="J31" s="93"/>
      <c r="K31" s="93"/>
      <c r="L31" s="93"/>
      <c r="M31" s="93"/>
      <c r="N31" s="93"/>
      <c r="O31" s="93"/>
      <c r="P31" s="93"/>
    </row>
    <row r="32" spans="1:16" ht="12.75">
      <c r="A32" s="91"/>
      <c r="B32" s="91"/>
      <c r="C32" s="91"/>
      <c r="H32" s="93"/>
      <c r="I32" s="93"/>
      <c r="J32" s="93"/>
      <c r="K32" s="93"/>
      <c r="L32" s="93"/>
      <c r="M32" s="93"/>
      <c r="N32" s="93"/>
      <c r="O32" s="93"/>
      <c r="P32" s="93"/>
    </row>
    <row r="33" spans="1:16" ht="12.75">
      <c r="A33" s="91"/>
      <c r="B33" s="91"/>
      <c r="C33" s="91"/>
      <c r="H33" s="93"/>
      <c r="I33" s="93"/>
      <c r="J33" s="93"/>
      <c r="K33" s="93"/>
      <c r="L33" s="93"/>
      <c r="M33" s="93"/>
      <c r="N33" s="93"/>
      <c r="O33" s="93"/>
      <c r="P33" s="93"/>
    </row>
    <row r="34" spans="1:16" ht="12.75">
      <c r="A34" s="91"/>
      <c r="B34" s="91"/>
      <c r="C34" s="91"/>
      <c r="H34" s="93"/>
      <c r="I34" s="93"/>
      <c r="J34" s="93"/>
      <c r="K34" s="93"/>
      <c r="L34" s="93"/>
      <c r="M34" s="93"/>
      <c r="N34" s="93"/>
      <c r="O34" s="93"/>
      <c r="P34" s="93"/>
    </row>
    <row r="35" spans="1:16" ht="12.75">
      <c r="A35" s="91"/>
      <c r="B35" s="91"/>
      <c r="C35" s="91"/>
      <c r="H35" s="93"/>
      <c r="I35" s="93"/>
      <c r="J35" s="93"/>
      <c r="K35" s="93"/>
      <c r="L35" s="93"/>
      <c r="M35" s="93"/>
      <c r="N35" s="93"/>
      <c r="O35" s="93"/>
      <c r="P35" s="93"/>
    </row>
    <row r="36" spans="1:16" ht="12.75">
      <c r="A36" s="91"/>
      <c r="B36" s="91"/>
      <c r="C36" s="91"/>
      <c r="H36" s="93"/>
      <c r="I36" s="93"/>
      <c r="J36" s="93"/>
      <c r="K36" s="93"/>
      <c r="L36" s="93"/>
      <c r="M36" s="93"/>
      <c r="N36" s="93"/>
      <c r="O36" s="93"/>
      <c r="P36" s="93"/>
    </row>
    <row r="37" spans="1:16" ht="12.75">
      <c r="A37" s="91"/>
      <c r="B37" s="91"/>
      <c r="C37" s="91"/>
      <c r="H37" s="93"/>
      <c r="I37" s="93"/>
      <c r="J37" s="93"/>
      <c r="K37" s="93"/>
      <c r="L37" s="93"/>
      <c r="M37" s="93"/>
      <c r="N37" s="93"/>
      <c r="O37" s="93"/>
      <c r="P37" s="93"/>
    </row>
    <row r="38" spans="1:16" ht="12.75">
      <c r="A38" s="91"/>
      <c r="B38" s="91"/>
      <c r="C38" s="91"/>
      <c r="H38" s="93"/>
      <c r="I38" s="93"/>
      <c r="J38" s="93"/>
      <c r="K38" s="93"/>
      <c r="L38" s="93"/>
      <c r="M38" s="93"/>
      <c r="N38" s="93"/>
      <c r="O38" s="93"/>
      <c r="P38" s="93"/>
    </row>
    <row r="39" spans="1:16" ht="12.75">
      <c r="A39" s="91"/>
      <c r="B39" s="91"/>
      <c r="C39" s="91"/>
      <c r="H39" s="93"/>
      <c r="I39" s="93"/>
      <c r="J39" s="93"/>
      <c r="K39" s="93"/>
      <c r="L39" s="93"/>
      <c r="M39" s="93"/>
      <c r="N39" s="93"/>
      <c r="O39" s="93"/>
      <c r="P39" s="93"/>
    </row>
    <row r="40" spans="1:16" ht="12.75">
      <c r="A40" s="91"/>
      <c r="B40" s="91"/>
      <c r="C40" s="91"/>
      <c r="H40" s="93"/>
      <c r="I40" s="93"/>
      <c r="J40" s="93"/>
      <c r="K40" s="93"/>
      <c r="L40" s="93"/>
      <c r="M40" s="93"/>
      <c r="N40" s="93"/>
      <c r="O40" s="93"/>
      <c r="P40" s="93"/>
    </row>
    <row r="41" spans="1:16" ht="12.75">
      <c r="A41" s="91"/>
      <c r="B41" s="91"/>
      <c r="C41" s="91"/>
      <c r="H41" s="93"/>
      <c r="I41" s="93"/>
      <c r="J41" s="93"/>
      <c r="K41" s="93"/>
      <c r="L41" s="93"/>
      <c r="M41" s="93"/>
      <c r="N41" s="93"/>
      <c r="O41" s="93"/>
      <c r="P41" s="93"/>
    </row>
    <row r="42" spans="1:16" ht="12.75">
      <c r="A42" s="91"/>
      <c r="B42" s="91"/>
      <c r="C42" s="91"/>
      <c r="H42" s="93"/>
      <c r="I42" s="93"/>
      <c r="J42" s="93"/>
      <c r="K42" s="93"/>
      <c r="L42" s="93"/>
      <c r="M42" s="93"/>
      <c r="N42" s="93"/>
      <c r="O42" s="93"/>
      <c r="P42" s="93"/>
    </row>
    <row r="43" spans="1:16" ht="12.75">
      <c r="A43" s="91"/>
      <c r="B43" s="91"/>
      <c r="C43" s="91"/>
      <c r="H43" s="93"/>
      <c r="I43" s="93"/>
      <c r="J43" s="93"/>
      <c r="K43" s="93"/>
      <c r="L43" s="93"/>
      <c r="M43" s="93"/>
      <c r="N43" s="93"/>
      <c r="O43" s="93"/>
      <c r="P43" s="93"/>
    </row>
    <row r="44" spans="1:16" ht="18.75" customHeight="1">
      <c r="A44" s="91"/>
      <c r="B44" s="91"/>
      <c r="C44" s="91"/>
      <c r="H44" s="93"/>
      <c r="I44" s="93"/>
      <c r="J44" s="93"/>
      <c r="K44" s="93"/>
      <c r="L44" s="93"/>
      <c r="M44" s="93"/>
      <c r="N44" s="93"/>
      <c r="O44" s="93"/>
      <c r="P44" s="93"/>
    </row>
    <row r="45" spans="1:16" ht="12.75">
      <c r="A45" s="91"/>
      <c r="B45" s="91"/>
      <c r="C45" s="91"/>
      <c r="H45" s="93"/>
      <c r="I45" s="93"/>
      <c r="J45" s="93"/>
      <c r="K45" s="93"/>
      <c r="L45" s="93"/>
      <c r="M45" s="93"/>
      <c r="N45" s="93"/>
      <c r="O45" s="93"/>
      <c r="P45" s="93"/>
    </row>
    <row r="46" spans="1:16" ht="12.75">
      <c r="A46" s="91"/>
      <c r="B46" s="91"/>
      <c r="C46" s="91"/>
      <c r="H46" s="93"/>
      <c r="I46" s="93"/>
      <c r="J46" s="93"/>
      <c r="K46" s="93"/>
      <c r="L46" s="93"/>
      <c r="M46" s="93"/>
      <c r="N46" s="93"/>
      <c r="O46" s="93"/>
      <c r="P46" s="93"/>
    </row>
    <row r="47" spans="1:16" ht="12.75">
      <c r="A47" s="91"/>
      <c r="B47" s="91"/>
      <c r="C47" s="91"/>
      <c r="H47" s="93"/>
      <c r="I47" s="93"/>
      <c r="J47" s="93"/>
      <c r="K47" s="93"/>
      <c r="L47" s="93"/>
      <c r="M47" s="93"/>
      <c r="N47" s="93"/>
      <c r="O47" s="93"/>
      <c r="P47" s="93"/>
    </row>
    <row r="48" spans="1:16" ht="12.75">
      <c r="A48" s="91"/>
      <c r="B48" s="91"/>
      <c r="C48" s="91"/>
      <c r="H48" s="93"/>
      <c r="I48" s="93"/>
      <c r="J48" s="93"/>
      <c r="K48" s="93"/>
      <c r="L48" s="93"/>
      <c r="M48" s="93"/>
      <c r="N48" s="93"/>
      <c r="O48" s="93"/>
      <c r="P48" s="93"/>
    </row>
    <row r="49" spans="1:16" ht="12.75">
      <c r="A49" s="91"/>
      <c r="B49" s="91"/>
      <c r="C49" s="91"/>
      <c r="H49" s="93"/>
      <c r="I49" s="93"/>
      <c r="J49" s="93"/>
      <c r="K49" s="93"/>
      <c r="L49" s="93"/>
      <c r="M49" s="93"/>
      <c r="N49" s="93"/>
      <c r="O49" s="93"/>
      <c r="P49" s="93"/>
    </row>
    <row r="50" spans="1:16" ht="12.75">
      <c r="A50" s="91"/>
      <c r="B50" s="91"/>
      <c r="C50" s="91"/>
      <c r="H50" s="93"/>
      <c r="I50" s="93"/>
      <c r="J50" s="93"/>
      <c r="K50" s="93"/>
      <c r="L50" s="93"/>
      <c r="M50" s="93"/>
      <c r="N50" s="93"/>
      <c r="O50" s="93"/>
      <c r="P50" s="93"/>
    </row>
    <row r="51" spans="1:16" ht="12.75">
      <c r="A51" s="91"/>
      <c r="B51" s="91"/>
      <c r="C51" s="91"/>
      <c r="H51" s="93"/>
      <c r="I51" s="93"/>
      <c r="J51" s="93"/>
      <c r="K51" s="93"/>
      <c r="L51" s="93"/>
      <c r="M51" s="93"/>
      <c r="N51" s="93"/>
      <c r="O51" s="93"/>
      <c r="P51" s="93"/>
    </row>
    <row r="52" spans="1:16" ht="12.75">
      <c r="A52" s="91"/>
      <c r="B52" s="91"/>
      <c r="C52" s="91"/>
      <c r="H52" s="93"/>
      <c r="I52" s="93"/>
      <c r="J52" s="93"/>
      <c r="K52" s="93"/>
      <c r="L52" s="93"/>
      <c r="M52" s="93"/>
      <c r="N52" s="93"/>
      <c r="O52" s="93"/>
      <c r="P52" s="93"/>
    </row>
    <row r="53" spans="1:16" ht="12.75">
      <c r="A53" s="91"/>
      <c r="B53" s="91"/>
      <c r="C53" s="91"/>
      <c r="H53" s="93"/>
      <c r="I53" s="93"/>
      <c r="J53" s="93"/>
      <c r="K53" s="93"/>
      <c r="L53" s="93"/>
      <c r="M53" s="93"/>
      <c r="N53" s="93"/>
      <c r="O53" s="93"/>
      <c r="P53" s="93"/>
    </row>
    <row r="54" spans="1:16" ht="12.75">
      <c r="A54" s="91"/>
      <c r="B54" s="91"/>
      <c r="C54" s="91"/>
      <c r="H54" s="93"/>
      <c r="I54" s="93"/>
      <c r="J54" s="93"/>
      <c r="K54" s="93"/>
      <c r="L54" s="93"/>
      <c r="M54" s="93"/>
      <c r="N54" s="93"/>
      <c r="O54" s="93"/>
      <c r="P54" s="93"/>
    </row>
    <row r="55" spans="1:16" ht="12.75">
      <c r="A55" s="91"/>
      <c r="B55" s="91"/>
      <c r="C55" s="91"/>
      <c r="H55" s="93"/>
      <c r="I55" s="93"/>
      <c r="J55" s="93"/>
      <c r="K55" s="93"/>
      <c r="L55" s="93"/>
      <c r="M55" s="93"/>
      <c r="N55" s="93"/>
      <c r="O55" s="93"/>
      <c r="P55" s="93"/>
    </row>
    <row r="56" spans="1:16" ht="12.75">
      <c r="A56" s="91"/>
      <c r="B56" s="91"/>
      <c r="C56" s="91"/>
      <c r="H56" s="93"/>
      <c r="I56" s="93"/>
      <c r="J56" s="93"/>
      <c r="K56" s="93"/>
      <c r="L56" s="93"/>
      <c r="M56" s="93"/>
      <c r="N56" s="93"/>
      <c r="O56" s="93"/>
      <c r="P56" s="93"/>
    </row>
    <row r="57" spans="1:16" ht="12.75">
      <c r="A57" s="91"/>
      <c r="B57" s="91"/>
      <c r="C57" s="91"/>
      <c r="H57" s="93"/>
      <c r="I57" s="93"/>
      <c r="J57" s="93"/>
      <c r="K57" s="93"/>
      <c r="L57" s="93"/>
      <c r="M57" s="93"/>
      <c r="N57" s="93"/>
      <c r="O57" s="93"/>
      <c r="P57" s="93"/>
    </row>
    <row r="58" spans="1:16" ht="12.75">
      <c r="A58" s="91"/>
      <c r="B58" s="91"/>
      <c r="C58" s="91"/>
      <c r="H58" s="93"/>
      <c r="I58" s="93"/>
      <c r="J58" s="93"/>
      <c r="K58" s="93"/>
      <c r="L58" s="93"/>
      <c r="M58" s="93"/>
      <c r="N58" s="93"/>
      <c r="O58" s="93"/>
      <c r="P58" s="93"/>
    </row>
    <row r="59" spans="1:16" ht="12.75">
      <c r="A59" s="91"/>
      <c r="B59" s="91"/>
      <c r="C59" s="91"/>
      <c r="H59" s="93"/>
      <c r="I59" s="93"/>
      <c r="J59" s="93"/>
      <c r="K59" s="93"/>
      <c r="L59" s="93"/>
      <c r="M59" s="93"/>
      <c r="N59" s="93"/>
      <c r="O59" s="93"/>
      <c r="P59" s="93"/>
    </row>
    <row r="60" spans="1:16" ht="12.75">
      <c r="A60" s="91"/>
      <c r="B60" s="91"/>
      <c r="C60" s="91"/>
      <c r="H60" s="93"/>
      <c r="I60" s="93"/>
      <c r="J60" s="93"/>
      <c r="K60" s="93"/>
      <c r="L60" s="93"/>
      <c r="M60" s="93"/>
      <c r="N60" s="93"/>
      <c r="O60" s="93"/>
      <c r="P60" s="93"/>
    </row>
    <row r="61" spans="1:16" ht="12.75">
      <c r="A61" s="91"/>
      <c r="B61" s="91"/>
      <c r="C61" s="91"/>
      <c r="H61" s="93"/>
      <c r="I61" s="93"/>
      <c r="J61" s="93"/>
      <c r="K61" s="93"/>
      <c r="L61" s="93"/>
      <c r="M61" s="93"/>
      <c r="N61" s="93"/>
      <c r="O61" s="93"/>
      <c r="P61" s="93"/>
    </row>
    <row r="62" spans="1:16" ht="12.75">
      <c r="A62" s="91"/>
      <c r="B62" s="91"/>
      <c r="C62" s="91"/>
      <c r="H62" s="93"/>
      <c r="I62" s="93"/>
      <c r="J62" s="93"/>
      <c r="K62" s="93"/>
      <c r="L62" s="93"/>
      <c r="M62" s="93"/>
      <c r="N62" s="93"/>
      <c r="O62" s="93"/>
      <c r="P62" s="93"/>
    </row>
    <row r="63" spans="1:16" ht="12.75">
      <c r="A63" s="91"/>
      <c r="B63" s="91"/>
      <c r="C63" s="91"/>
      <c r="H63" s="93"/>
      <c r="I63" s="93"/>
      <c r="J63" s="93"/>
      <c r="K63" s="93"/>
      <c r="L63" s="93"/>
      <c r="M63" s="93"/>
      <c r="N63" s="93"/>
      <c r="O63" s="93"/>
      <c r="P63" s="93"/>
    </row>
    <row r="64" spans="1:16" ht="12.75">
      <c r="A64" s="91"/>
      <c r="B64" s="91"/>
      <c r="C64" s="91"/>
      <c r="H64" s="93"/>
      <c r="I64" s="93"/>
      <c r="J64" s="93"/>
      <c r="K64" s="93"/>
      <c r="L64" s="93"/>
      <c r="M64" s="93"/>
      <c r="N64" s="93"/>
      <c r="O64" s="93"/>
      <c r="P64" s="93"/>
    </row>
    <row r="65" spans="1:16" ht="12.75">
      <c r="A65" s="91"/>
      <c r="B65" s="91"/>
      <c r="C65" s="91"/>
      <c r="H65" s="93"/>
      <c r="I65" s="93"/>
      <c r="J65" s="93"/>
      <c r="K65" s="93"/>
      <c r="L65" s="93"/>
      <c r="M65" s="93"/>
      <c r="N65" s="93"/>
      <c r="O65" s="93"/>
      <c r="P65" s="93"/>
    </row>
    <row r="66" spans="1:16" ht="12.75">
      <c r="A66" s="91"/>
      <c r="B66" s="91"/>
      <c r="C66" s="91"/>
      <c r="H66" s="93"/>
      <c r="I66" s="93"/>
      <c r="J66" s="93"/>
      <c r="K66" s="93"/>
      <c r="L66" s="93"/>
      <c r="M66" s="93"/>
      <c r="N66" s="93"/>
      <c r="O66" s="93"/>
      <c r="P66" s="93"/>
    </row>
    <row r="67" spans="1:16" ht="12.75">
      <c r="A67" s="91"/>
      <c r="B67" s="91"/>
      <c r="C67" s="91"/>
      <c r="H67" s="93"/>
      <c r="I67" s="93"/>
      <c r="J67" s="93"/>
      <c r="K67" s="93"/>
      <c r="L67" s="93"/>
      <c r="M67" s="93"/>
      <c r="N67" s="93"/>
      <c r="O67" s="93"/>
      <c r="P67" s="93"/>
    </row>
    <row r="68" spans="1:16" ht="12.75">
      <c r="A68" s="91"/>
      <c r="B68" s="91"/>
      <c r="C68" s="91"/>
      <c r="H68" s="93"/>
      <c r="I68" s="93"/>
      <c r="J68" s="93"/>
      <c r="K68" s="93"/>
      <c r="L68" s="93"/>
      <c r="M68" s="93"/>
      <c r="N68" s="93"/>
      <c r="O68" s="93"/>
      <c r="P68" s="93"/>
    </row>
    <row r="69" spans="1:16" ht="12.75">
      <c r="A69" s="91"/>
      <c r="B69" s="91"/>
      <c r="C69" s="91"/>
      <c r="H69" s="93"/>
      <c r="I69" s="93"/>
      <c r="J69" s="93"/>
      <c r="K69" s="93"/>
      <c r="L69" s="93"/>
      <c r="M69" s="93"/>
      <c r="N69" s="93"/>
      <c r="O69" s="93"/>
      <c r="P69" s="93"/>
    </row>
    <row r="70" spans="1:16" ht="12.75">
      <c r="A70" s="91"/>
      <c r="B70" s="91"/>
      <c r="C70" s="91"/>
      <c r="H70" s="93"/>
      <c r="I70" s="93"/>
      <c r="J70" s="93"/>
      <c r="K70" s="93"/>
      <c r="L70" s="93"/>
      <c r="M70" s="93"/>
      <c r="N70" s="93"/>
      <c r="O70" s="93"/>
      <c r="P70" s="93"/>
    </row>
    <row r="71" spans="1:16" ht="12.75">
      <c r="A71" s="91"/>
      <c r="B71" s="91"/>
      <c r="C71" s="91"/>
      <c r="H71" s="93"/>
      <c r="I71" s="93"/>
      <c r="J71" s="93"/>
      <c r="K71" s="93"/>
      <c r="L71" s="93"/>
      <c r="M71" s="93"/>
      <c r="N71" s="93"/>
      <c r="O71" s="93"/>
      <c r="P71" s="93"/>
    </row>
    <row r="72" spans="1:16" ht="12.75">
      <c r="A72" s="91"/>
      <c r="B72" s="91"/>
      <c r="C72" s="91"/>
      <c r="H72" s="93"/>
      <c r="I72" s="93"/>
      <c r="J72" s="93"/>
      <c r="K72" s="93"/>
      <c r="L72" s="93"/>
      <c r="M72" s="93"/>
      <c r="N72" s="93"/>
      <c r="O72" s="93"/>
      <c r="P72" s="93"/>
    </row>
    <row r="73" spans="1:16" ht="12.75">
      <c r="A73" s="91"/>
      <c r="B73" s="91"/>
      <c r="C73" s="91"/>
      <c r="H73" s="93"/>
      <c r="I73" s="93"/>
      <c r="J73" s="93"/>
      <c r="K73" s="93"/>
      <c r="L73" s="93"/>
      <c r="M73" s="93"/>
      <c r="N73" s="93"/>
      <c r="O73" s="93"/>
      <c r="P73" s="93"/>
    </row>
    <row r="74" spans="1:16" ht="12.75">
      <c r="A74" s="91"/>
      <c r="B74" s="91"/>
      <c r="C74" s="91"/>
      <c r="H74" s="93"/>
      <c r="I74" s="93"/>
      <c r="J74" s="93"/>
      <c r="K74" s="93"/>
      <c r="L74" s="93"/>
      <c r="M74" s="93"/>
      <c r="N74" s="93"/>
      <c r="O74" s="93"/>
      <c r="P74" s="93"/>
    </row>
    <row r="75" spans="1:16" ht="12.75">
      <c r="A75" s="91"/>
      <c r="B75" s="91"/>
      <c r="C75" s="91"/>
      <c r="H75" s="93"/>
      <c r="I75" s="93"/>
      <c r="J75" s="93"/>
      <c r="K75" s="93"/>
      <c r="L75" s="93"/>
      <c r="M75" s="93"/>
      <c r="N75" s="93"/>
      <c r="O75" s="93"/>
      <c r="P75" s="93"/>
    </row>
    <row r="76" spans="1:16" ht="12.75">
      <c r="A76" s="91"/>
      <c r="B76" s="91"/>
      <c r="C76" s="91"/>
      <c r="H76" s="93"/>
      <c r="I76" s="93"/>
      <c r="J76" s="93"/>
      <c r="K76" s="93"/>
      <c r="L76" s="93"/>
      <c r="M76" s="93"/>
      <c r="N76" s="93"/>
      <c r="O76" s="93"/>
      <c r="P76" s="93"/>
    </row>
    <row r="77" spans="1:16" ht="12.75">
      <c r="A77" s="91"/>
      <c r="B77" s="91"/>
      <c r="C77" s="91"/>
      <c r="H77" s="93"/>
      <c r="I77" s="93"/>
      <c r="J77" s="93"/>
      <c r="K77" s="93"/>
      <c r="L77" s="93"/>
      <c r="M77" s="93"/>
      <c r="N77" s="93"/>
      <c r="O77" s="93"/>
      <c r="P77" s="93"/>
    </row>
    <row r="78" spans="1:16" ht="12.75">
      <c r="A78" s="91"/>
      <c r="B78" s="91"/>
      <c r="C78" s="91"/>
      <c r="H78" s="93"/>
      <c r="I78" s="93"/>
      <c r="J78" s="93"/>
      <c r="K78" s="93"/>
      <c r="L78" s="93"/>
      <c r="M78" s="93"/>
      <c r="N78" s="93"/>
      <c r="O78" s="93"/>
      <c r="P78" s="93"/>
    </row>
    <row r="79" spans="1:16" ht="12.75">
      <c r="A79" s="91"/>
      <c r="B79" s="91"/>
      <c r="C79" s="91"/>
      <c r="H79" s="93"/>
      <c r="I79" s="93"/>
      <c r="J79" s="93"/>
      <c r="K79" s="93"/>
      <c r="L79" s="93"/>
      <c r="M79" s="93"/>
      <c r="N79" s="93"/>
      <c r="O79" s="93"/>
      <c r="P79" s="93"/>
    </row>
    <row r="80" spans="1:16" ht="12.75">
      <c r="A80" s="91"/>
      <c r="B80" s="91"/>
      <c r="C80" s="91"/>
      <c r="H80" s="93"/>
      <c r="I80" s="93"/>
      <c r="J80" s="93"/>
      <c r="K80" s="93"/>
      <c r="L80" s="93"/>
      <c r="M80" s="93"/>
      <c r="N80" s="93"/>
      <c r="O80" s="93"/>
      <c r="P80" s="93"/>
    </row>
    <row r="81" spans="1:16" ht="12.75">
      <c r="A81" s="91"/>
      <c r="B81" s="91"/>
      <c r="C81" s="91"/>
      <c r="H81" s="93"/>
      <c r="I81" s="93"/>
      <c r="J81" s="93"/>
      <c r="K81" s="93"/>
      <c r="L81" s="93"/>
      <c r="M81" s="93"/>
      <c r="N81" s="93"/>
      <c r="O81" s="93"/>
      <c r="P81" s="93"/>
    </row>
    <row r="82" spans="1:16" ht="12.75">
      <c r="A82" s="91"/>
      <c r="B82" s="91"/>
      <c r="C82" s="91"/>
      <c r="H82" s="93"/>
      <c r="I82" s="93"/>
      <c r="J82" s="93"/>
      <c r="K82" s="93"/>
      <c r="L82" s="93"/>
      <c r="M82" s="93"/>
      <c r="N82" s="93"/>
      <c r="O82" s="93"/>
      <c r="P82" s="93"/>
    </row>
    <row r="83" spans="1:16" ht="12.75">
      <c r="A83" s="91"/>
      <c r="B83" s="91"/>
      <c r="C83" s="91"/>
      <c r="H83" s="93"/>
      <c r="I83" s="93"/>
      <c r="J83" s="93"/>
      <c r="K83" s="93"/>
      <c r="L83" s="93"/>
      <c r="M83" s="93"/>
      <c r="N83" s="93"/>
      <c r="O83" s="93"/>
      <c r="P83" s="93"/>
    </row>
    <row r="84" spans="1:16" ht="12.75">
      <c r="A84" s="91"/>
      <c r="B84" s="91"/>
      <c r="C84" s="91"/>
      <c r="H84" s="93"/>
      <c r="I84" s="93"/>
      <c r="J84" s="93"/>
      <c r="K84" s="93"/>
      <c r="L84" s="93"/>
      <c r="M84" s="93"/>
      <c r="N84" s="93"/>
      <c r="O84" s="93"/>
      <c r="P84" s="93"/>
    </row>
    <row r="85" spans="1:16" ht="12.75">
      <c r="A85" s="91"/>
      <c r="B85" s="91"/>
      <c r="C85" s="91"/>
      <c r="H85" s="93"/>
      <c r="I85" s="93"/>
      <c r="J85" s="93"/>
      <c r="K85" s="93"/>
      <c r="L85" s="93"/>
      <c r="M85" s="93"/>
      <c r="N85" s="93"/>
      <c r="O85" s="93"/>
      <c r="P85" s="93"/>
    </row>
    <row r="86" spans="1:16" ht="12.75">
      <c r="A86" s="91"/>
      <c r="B86" s="91"/>
      <c r="C86" s="91"/>
      <c r="H86" s="93"/>
      <c r="I86" s="93"/>
      <c r="J86" s="93"/>
      <c r="K86" s="93"/>
      <c r="L86" s="93"/>
      <c r="M86" s="93"/>
      <c r="N86" s="93"/>
      <c r="O86" s="93"/>
      <c r="P86" s="93"/>
    </row>
    <row r="87" spans="1:16" ht="12.75">
      <c r="A87" s="91"/>
      <c r="B87" s="91"/>
      <c r="C87" s="91"/>
      <c r="H87" s="93"/>
      <c r="I87" s="93"/>
      <c r="J87" s="93"/>
      <c r="K87" s="93"/>
      <c r="L87" s="93"/>
      <c r="M87" s="93"/>
      <c r="N87" s="93"/>
      <c r="O87" s="93"/>
      <c r="P87" s="93"/>
    </row>
    <row r="88" spans="1:16" ht="12.75">
      <c r="A88" s="91"/>
      <c r="B88" s="91"/>
      <c r="C88" s="91"/>
      <c r="H88" s="93"/>
      <c r="I88" s="93"/>
      <c r="J88" s="93"/>
      <c r="K88" s="93"/>
      <c r="L88" s="93"/>
      <c r="M88" s="93"/>
      <c r="N88" s="93"/>
      <c r="O88" s="93"/>
      <c r="P88" s="93"/>
    </row>
    <row r="89" spans="1:16" ht="12.75">
      <c r="A89" s="91"/>
      <c r="B89" s="91"/>
      <c r="C89" s="91"/>
      <c r="H89" s="93"/>
      <c r="I89" s="93"/>
      <c r="J89" s="93"/>
      <c r="K89" s="93"/>
      <c r="L89" s="93"/>
      <c r="M89" s="93"/>
      <c r="N89" s="93"/>
      <c r="O89" s="93"/>
      <c r="P89" s="93"/>
    </row>
    <row r="90" spans="1:16" ht="12.75">
      <c r="A90" s="91"/>
      <c r="B90" s="91"/>
      <c r="C90" s="91"/>
      <c r="H90" s="93"/>
      <c r="I90" s="93"/>
      <c r="J90" s="93"/>
      <c r="K90" s="93"/>
      <c r="L90" s="93"/>
      <c r="M90" s="93"/>
      <c r="N90" s="93"/>
      <c r="O90" s="93"/>
      <c r="P90" s="93"/>
    </row>
    <row r="91" spans="1:16" ht="12.75">
      <c r="A91" s="91"/>
      <c r="B91" s="91"/>
      <c r="C91" s="91"/>
      <c r="H91" s="93"/>
      <c r="I91" s="93"/>
      <c r="J91" s="93"/>
      <c r="K91" s="93"/>
      <c r="L91" s="93"/>
      <c r="M91" s="93"/>
      <c r="N91" s="93"/>
      <c r="O91" s="93"/>
      <c r="P91" s="93"/>
    </row>
    <row r="92" spans="1:16" ht="12.75">
      <c r="A92" s="91"/>
      <c r="B92" s="91"/>
      <c r="C92" s="91"/>
      <c r="H92" s="93"/>
      <c r="I92" s="93"/>
      <c r="J92" s="93"/>
      <c r="K92" s="93"/>
      <c r="L92" s="93"/>
      <c r="M92" s="93"/>
      <c r="N92" s="93"/>
      <c r="O92" s="93"/>
      <c r="P92" s="93"/>
    </row>
    <row r="93" spans="1:16" ht="12.75">
      <c r="A93" s="91"/>
      <c r="B93" s="91"/>
      <c r="C93" s="91"/>
      <c r="H93" s="93"/>
      <c r="I93" s="93"/>
      <c r="J93" s="93"/>
      <c r="K93" s="93"/>
      <c r="L93" s="93"/>
      <c r="M93" s="93"/>
      <c r="N93" s="93"/>
      <c r="O93" s="93"/>
      <c r="P93" s="93"/>
    </row>
    <row r="94" spans="1:16" ht="12.75">
      <c r="A94" s="91"/>
      <c r="B94" s="91"/>
      <c r="C94" s="91"/>
      <c r="H94" s="93"/>
      <c r="I94" s="93"/>
      <c r="J94" s="93"/>
      <c r="K94" s="93"/>
      <c r="L94" s="93"/>
      <c r="M94" s="93"/>
      <c r="N94" s="93"/>
      <c r="O94" s="93"/>
      <c r="P94" s="93"/>
    </row>
    <row r="95" spans="1:16" ht="12.75">
      <c r="A95" s="91"/>
      <c r="B95" s="91"/>
      <c r="C95" s="91"/>
      <c r="H95" s="93"/>
      <c r="I95" s="93"/>
      <c r="J95" s="93"/>
      <c r="K95" s="93"/>
      <c r="L95" s="93"/>
      <c r="M95" s="93"/>
      <c r="N95" s="93"/>
      <c r="O95" s="93"/>
      <c r="P95" s="93"/>
    </row>
    <row r="96" spans="1:3" ht="12.75">
      <c r="A96" s="91"/>
      <c r="B96" s="91"/>
      <c r="C96" s="91"/>
    </row>
    <row r="97" spans="1:3" ht="12.75">
      <c r="A97" s="91"/>
      <c r="B97" s="91"/>
      <c r="C97" s="91"/>
    </row>
    <row r="98" spans="1:3" ht="12.75">
      <c r="A98" s="91"/>
      <c r="B98" s="91"/>
      <c r="C98" s="91"/>
    </row>
    <row r="99" spans="1:3" ht="12.75">
      <c r="A99" s="91"/>
      <c r="B99" s="91"/>
      <c r="C99" s="91"/>
    </row>
    <row r="100" spans="1:3" ht="12.75">
      <c r="A100" s="91"/>
      <c r="B100" s="91"/>
      <c r="C100" s="91"/>
    </row>
    <row r="101" spans="1:3" ht="12.75">
      <c r="A101" s="91"/>
      <c r="B101" s="91"/>
      <c r="C101" s="91"/>
    </row>
    <row r="102" spans="1:3" ht="12.75">
      <c r="A102" s="91"/>
      <c r="B102" s="91"/>
      <c r="C102" s="91"/>
    </row>
    <row r="103" spans="1:3" ht="12.75">
      <c r="A103" s="91"/>
      <c r="B103" s="91"/>
      <c r="C103" s="91"/>
    </row>
    <row r="104" spans="1:3" ht="12.75">
      <c r="A104" s="91"/>
      <c r="B104" s="91"/>
      <c r="C104" s="91"/>
    </row>
    <row r="105" spans="1:3" ht="12.75">
      <c r="A105" s="91"/>
      <c r="B105" s="91"/>
      <c r="C105" s="91"/>
    </row>
    <row r="106" spans="1:3" ht="12.75">
      <c r="A106" s="91"/>
      <c r="B106" s="91"/>
      <c r="C106" s="91"/>
    </row>
    <row r="107" spans="1:3" ht="12.75">
      <c r="A107" s="91"/>
      <c r="B107" s="91"/>
      <c r="C107" s="91"/>
    </row>
    <row r="108" spans="1:3" ht="12.75">
      <c r="A108" s="91"/>
      <c r="B108" s="91"/>
      <c r="C108" s="91"/>
    </row>
    <row r="109" spans="1:3" ht="12.75">
      <c r="A109" s="91"/>
      <c r="B109" s="91"/>
      <c r="C109" s="91"/>
    </row>
    <row r="110" spans="1:3" ht="12.75">
      <c r="A110" s="91"/>
      <c r="B110" s="91"/>
      <c r="C110" s="91"/>
    </row>
    <row r="111" spans="1:3" ht="12.75">
      <c r="A111" s="91"/>
      <c r="B111" s="91"/>
      <c r="C111" s="91"/>
    </row>
    <row r="112" spans="1:3" ht="12.75">
      <c r="A112" s="91"/>
      <c r="B112" s="91"/>
      <c r="C112" s="91"/>
    </row>
    <row r="113" spans="1:3" ht="12.75">
      <c r="A113" s="91"/>
      <c r="B113" s="91"/>
      <c r="C113" s="91"/>
    </row>
    <row r="114" spans="1:3" ht="12.75">
      <c r="A114" s="91"/>
      <c r="B114" s="91"/>
      <c r="C114" s="91"/>
    </row>
    <row r="115" spans="1:3" ht="12.75">
      <c r="A115" s="91"/>
      <c r="B115" s="91"/>
      <c r="C115" s="91"/>
    </row>
    <row r="116" spans="1:3" ht="12.75">
      <c r="A116" s="91"/>
      <c r="B116" s="91"/>
      <c r="C116" s="91"/>
    </row>
    <row r="117" spans="1:3" ht="12.75">
      <c r="A117" s="91"/>
      <c r="B117" s="91"/>
      <c r="C117" s="91"/>
    </row>
    <row r="118" spans="1:3" ht="12.75">
      <c r="A118" s="91"/>
      <c r="B118" s="91"/>
      <c r="C118" s="91"/>
    </row>
    <row r="119" spans="1:3" ht="12.75">
      <c r="A119" s="91"/>
      <c r="B119" s="91"/>
      <c r="C119" s="91"/>
    </row>
    <row r="120" spans="1:3" ht="12.75">
      <c r="A120" s="91"/>
      <c r="B120" s="91"/>
      <c r="C120" s="91"/>
    </row>
    <row r="121" spans="1:3" ht="12.75">
      <c r="A121" s="91"/>
      <c r="B121" s="91"/>
      <c r="C121" s="91"/>
    </row>
    <row r="122" spans="1:3" ht="12.75">
      <c r="A122" s="91"/>
      <c r="B122" s="91"/>
      <c r="C122" s="91"/>
    </row>
    <row r="123" spans="1:3" ht="12.75">
      <c r="A123" s="91"/>
      <c r="B123" s="91"/>
      <c r="C123" s="91"/>
    </row>
    <row r="124" spans="1:3" ht="12.75">
      <c r="A124" s="91"/>
      <c r="B124" s="91"/>
      <c r="C124" s="91"/>
    </row>
    <row r="125" spans="1:3" ht="12.75">
      <c r="A125" s="91"/>
      <c r="B125" s="91"/>
      <c r="C125" s="91"/>
    </row>
    <row r="126" spans="1:3" ht="12.75">
      <c r="A126" s="91"/>
      <c r="B126" s="91"/>
      <c r="C126" s="91"/>
    </row>
    <row r="127" spans="1:3" ht="12.75">
      <c r="A127" s="91"/>
      <c r="B127" s="91"/>
      <c r="C127" s="91"/>
    </row>
    <row r="128" spans="1:3" ht="12.75">
      <c r="A128" s="91"/>
      <c r="B128" s="91"/>
      <c r="C128" s="91"/>
    </row>
    <row r="129" spans="1:3" ht="12.75">
      <c r="A129" s="91"/>
      <c r="B129" s="91"/>
      <c r="C129" s="91"/>
    </row>
    <row r="130" spans="1:3" ht="12.75">
      <c r="A130" s="91"/>
      <c r="B130" s="91"/>
      <c r="C130" s="91"/>
    </row>
    <row r="131" spans="1:3" ht="12.75">
      <c r="A131" s="91"/>
      <c r="B131" s="91"/>
      <c r="C131" s="91"/>
    </row>
    <row r="132" spans="1:3" ht="12.75">
      <c r="A132" s="91"/>
      <c r="B132" s="91"/>
      <c r="C132" s="91"/>
    </row>
    <row r="133" spans="1:3" ht="12.75">
      <c r="A133" s="91"/>
      <c r="B133" s="91"/>
      <c r="C133" s="91"/>
    </row>
    <row r="134" spans="1:3" ht="12.75">
      <c r="A134" s="91"/>
      <c r="B134" s="91"/>
      <c r="C134" s="91"/>
    </row>
    <row r="135" spans="1:3" ht="12.75">
      <c r="A135" s="91"/>
      <c r="B135" s="91"/>
      <c r="C135" s="91"/>
    </row>
    <row r="136" spans="1:3" ht="12.75">
      <c r="A136" s="91"/>
      <c r="B136" s="91"/>
      <c r="C136" s="91"/>
    </row>
    <row r="137" spans="1:3" ht="12.75">
      <c r="A137" s="91"/>
      <c r="B137" s="91"/>
      <c r="C137" s="91"/>
    </row>
    <row r="138" spans="1:3" ht="12.75">
      <c r="A138" s="91"/>
      <c r="B138" s="91"/>
      <c r="C138" s="91"/>
    </row>
    <row r="139" spans="1:3" ht="12.75">
      <c r="A139" s="91"/>
      <c r="B139" s="91"/>
      <c r="C139" s="91"/>
    </row>
    <row r="140" spans="1:3" ht="12.75">
      <c r="A140" s="91"/>
      <c r="B140" s="91"/>
      <c r="C140" s="91"/>
    </row>
    <row r="141" spans="1:3" ht="12.75">
      <c r="A141" s="91"/>
      <c r="B141" s="91"/>
      <c r="C141" s="91"/>
    </row>
    <row r="142" spans="1:3" ht="12.75">
      <c r="A142" s="91"/>
      <c r="B142" s="91"/>
      <c r="C142" s="91"/>
    </row>
    <row r="143" spans="1:3" ht="12.75">
      <c r="A143" s="91"/>
      <c r="B143" s="91"/>
      <c r="C143" s="91"/>
    </row>
    <row r="144" spans="1:3" ht="12.75">
      <c r="A144" s="91"/>
      <c r="B144" s="91"/>
      <c r="C144" s="91"/>
    </row>
    <row r="145" spans="1:3" ht="12.75">
      <c r="A145" s="91"/>
      <c r="B145" s="91"/>
      <c r="C145" s="91"/>
    </row>
    <row r="146" spans="1:3" ht="12.75">
      <c r="A146" s="91"/>
      <c r="B146" s="91"/>
      <c r="C146" s="91"/>
    </row>
    <row r="147" spans="1:3" ht="12.75">
      <c r="A147" s="91"/>
      <c r="B147" s="91"/>
      <c r="C147" s="91"/>
    </row>
    <row r="148" spans="1:3" ht="12.75">
      <c r="A148" s="91"/>
      <c r="B148" s="91"/>
      <c r="C148" s="91"/>
    </row>
    <row r="149" spans="1:3" ht="12.75">
      <c r="A149" s="91"/>
      <c r="B149" s="91"/>
      <c r="C149" s="91"/>
    </row>
    <row r="150" spans="1:3" ht="12.75">
      <c r="A150" s="91"/>
      <c r="B150" s="91"/>
      <c r="C150" s="91"/>
    </row>
    <row r="151" spans="1:3" ht="12.75">
      <c r="A151" s="91"/>
      <c r="B151" s="91"/>
      <c r="C151" s="91"/>
    </row>
    <row r="152" spans="1:3" ht="12.75">
      <c r="A152" s="91"/>
      <c r="B152" s="91"/>
      <c r="C152" s="91"/>
    </row>
    <row r="153" spans="1:3" ht="12.75">
      <c r="A153" s="91"/>
      <c r="B153" s="91"/>
      <c r="C153" s="91"/>
    </row>
    <row r="154" spans="1:3" ht="12.75">
      <c r="A154" s="91"/>
      <c r="B154" s="91"/>
      <c r="C154" s="91"/>
    </row>
    <row r="155" spans="1:3" ht="12.75">
      <c r="A155" s="91"/>
      <c r="B155" s="91"/>
      <c r="C155" s="91"/>
    </row>
    <row r="156" spans="1:3" ht="12.75">
      <c r="A156" s="91"/>
      <c r="B156" s="91"/>
      <c r="C156" s="91"/>
    </row>
    <row r="157" spans="1:3" ht="12.75">
      <c r="A157" s="91"/>
      <c r="B157" s="91"/>
      <c r="C157" s="91"/>
    </row>
    <row r="158" spans="1:3" ht="12.75">
      <c r="A158" s="91"/>
      <c r="B158" s="91"/>
      <c r="C158" s="91"/>
    </row>
    <row r="159" spans="1:3" ht="12.75">
      <c r="A159" s="91"/>
      <c r="B159" s="91"/>
      <c r="C159" s="91"/>
    </row>
    <row r="160" spans="1:3" ht="12.75">
      <c r="A160" s="91"/>
      <c r="B160" s="91"/>
      <c r="C160" s="91"/>
    </row>
    <row r="161" spans="1:3" ht="12.75">
      <c r="A161" s="91"/>
      <c r="B161" s="91"/>
      <c r="C161" s="91"/>
    </row>
    <row r="162" spans="1:3" ht="12.75">
      <c r="A162" s="91"/>
      <c r="B162" s="91"/>
      <c r="C162" s="91"/>
    </row>
    <row r="163" spans="1:3" ht="12.75">
      <c r="A163" s="91"/>
      <c r="B163" s="91"/>
      <c r="C163" s="91"/>
    </row>
    <row r="164" spans="1:3" ht="12.75">
      <c r="A164" s="91"/>
      <c r="B164" s="91"/>
      <c r="C164" s="91"/>
    </row>
    <row r="165" spans="1:3" ht="12.75">
      <c r="A165" s="91"/>
      <c r="B165" s="91"/>
      <c r="C165" s="91"/>
    </row>
    <row r="166" spans="1:3" ht="12.75">
      <c r="A166" s="91"/>
      <c r="B166" s="91"/>
      <c r="C166" s="91"/>
    </row>
    <row r="167" spans="1:3" ht="12.75">
      <c r="A167" s="91"/>
      <c r="B167" s="91"/>
      <c r="C167" s="91"/>
    </row>
    <row r="168" spans="1:3" ht="12.75">
      <c r="A168" s="91"/>
      <c r="B168" s="91"/>
      <c r="C168" s="91"/>
    </row>
    <row r="169" spans="1:3" ht="12.75">
      <c r="A169" s="91"/>
      <c r="B169" s="91"/>
      <c r="C169" s="91"/>
    </row>
    <row r="170" spans="1:3" ht="12.75">
      <c r="A170" s="91"/>
      <c r="B170" s="91"/>
      <c r="C170" s="91"/>
    </row>
    <row r="171" spans="1:3" ht="12.75">
      <c r="A171" s="91"/>
      <c r="B171" s="91"/>
      <c r="C171" s="91"/>
    </row>
    <row r="172" spans="1:3" ht="12.75">
      <c r="A172" s="91"/>
      <c r="B172" s="91"/>
      <c r="C172" s="91"/>
    </row>
    <row r="173" spans="1:3" ht="12.75">
      <c r="A173" s="91"/>
      <c r="B173" s="91"/>
      <c r="C173" s="91"/>
    </row>
    <row r="174" spans="1:3" ht="12.75">
      <c r="A174" s="91"/>
      <c r="B174" s="91"/>
      <c r="C174" s="91"/>
    </row>
    <row r="175" spans="1:3" ht="12.75">
      <c r="A175" s="91"/>
      <c r="B175" s="91"/>
      <c r="C175" s="91"/>
    </row>
    <row r="176" spans="1:3" ht="12.75">
      <c r="A176" s="91"/>
      <c r="B176" s="91"/>
      <c r="C176" s="91"/>
    </row>
    <row r="177" spans="1:3" ht="12.75">
      <c r="A177" s="91"/>
      <c r="B177" s="91"/>
      <c r="C177" s="91"/>
    </row>
    <row r="178" spans="1:3" ht="12.75">
      <c r="A178" s="91"/>
      <c r="B178" s="91"/>
      <c r="C178" s="91"/>
    </row>
    <row r="179" spans="1:3" ht="12.75">
      <c r="A179" s="91"/>
      <c r="B179" s="91"/>
      <c r="C179" s="91"/>
    </row>
    <row r="180" spans="1:3" ht="12.75">
      <c r="A180" s="91"/>
      <c r="B180" s="91"/>
      <c r="C180" s="91"/>
    </row>
    <row r="181" spans="1:3" ht="12.75">
      <c r="A181" s="91"/>
      <c r="B181" s="91"/>
      <c r="C181" s="91"/>
    </row>
    <row r="182" spans="1:3" ht="12.75">
      <c r="A182" s="91"/>
      <c r="B182" s="91"/>
      <c r="C182" s="91"/>
    </row>
    <row r="183" spans="1:3" ht="12.75">
      <c r="A183" s="91"/>
      <c r="B183" s="91"/>
      <c r="C183" s="91"/>
    </row>
    <row r="184" spans="1:3" ht="12.75">
      <c r="A184" s="91"/>
      <c r="B184" s="91"/>
      <c r="C184" s="91"/>
    </row>
    <row r="185" spans="1:3" ht="12.75">
      <c r="A185" s="91"/>
      <c r="B185" s="91"/>
      <c r="C185" s="91"/>
    </row>
    <row r="186" spans="1:3" ht="12.75">
      <c r="A186" s="91"/>
      <c r="B186" s="91"/>
      <c r="C186" s="91"/>
    </row>
    <row r="187" spans="1:3" ht="12.75">
      <c r="A187" s="91"/>
      <c r="B187" s="91"/>
      <c r="C187" s="91"/>
    </row>
    <row r="188" spans="1:3" ht="12.75">
      <c r="A188" s="91"/>
      <c r="B188" s="91"/>
      <c r="C188" s="91"/>
    </row>
    <row r="189" spans="1:3" ht="12.75">
      <c r="A189" s="91"/>
      <c r="B189" s="91"/>
      <c r="C189" s="91"/>
    </row>
    <row r="190" spans="1:3" ht="12.75">
      <c r="A190" s="91"/>
      <c r="B190" s="91"/>
      <c r="C190" s="91"/>
    </row>
    <row r="191" spans="1:3" ht="12.75">
      <c r="A191" s="91"/>
      <c r="B191" s="91"/>
      <c r="C191" s="91"/>
    </row>
    <row r="192" spans="1:3" ht="12.75">
      <c r="A192" s="91"/>
      <c r="B192" s="91"/>
      <c r="C192" s="91"/>
    </row>
    <row r="193" spans="1:3" ht="12.75">
      <c r="A193" s="91"/>
      <c r="B193" s="91"/>
      <c r="C193" s="91"/>
    </row>
    <row r="194" spans="1:3" ht="12.75">
      <c r="A194" s="91"/>
      <c r="B194" s="91"/>
      <c r="C194" s="91"/>
    </row>
    <row r="195" spans="1:3" ht="12.75">
      <c r="A195" s="91"/>
      <c r="B195" s="91"/>
      <c r="C195" s="91"/>
    </row>
    <row r="196" spans="1:3" ht="12.75">
      <c r="A196" s="91"/>
      <c r="B196" s="91"/>
      <c r="C196" s="91"/>
    </row>
    <row r="197" spans="1:3" ht="12.75">
      <c r="A197" s="91"/>
      <c r="B197" s="91"/>
      <c r="C197" s="91"/>
    </row>
    <row r="198" spans="1:3" ht="12.75">
      <c r="A198" s="91"/>
      <c r="B198" s="91"/>
      <c r="C198" s="91"/>
    </row>
    <row r="199" spans="1:3" ht="12.75">
      <c r="A199" s="91"/>
      <c r="B199" s="91"/>
      <c r="C199" s="91"/>
    </row>
    <row r="200" spans="1:3" ht="12.75">
      <c r="A200" s="91"/>
      <c r="B200" s="91"/>
      <c r="C200" s="91"/>
    </row>
    <row r="201" spans="1:3" ht="12.75">
      <c r="A201" s="91"/>
      <c r="B201" s="91"/>
      <c r="C201" s="91"/>
    </row>
    <row r="202" spans="1:3" ht="12.75">
      <c r="A202" s="91"/>
      <c r="B202" s="91"/>
      <c r="C202" s="91"/>
    </row>
    <row r="203" spans="1:3" ht="12.75">
      <c r="A203" s="91"/>
      <c r="B203" s="91"/>
      <c r="C203" s="91"/>
    </row>
    <row r="204" spans="1:3" ht="12.75">
      <c r="A204" s="91"/>
      <c r="B204" s="91"/>
      <c r="C204" s="91"/>
    </row>
    <row r="205" spans="1:3" ht="12.75">
      <c r="A205" s="91"/>
      <c r="B205" s="91"/>
      <c r="C205" s="91"/>
    </row>
    <row r="206" spans="1:3" ht="12.75">
      <c r="A206" s="91"/>
      <c r="B206" s="91"/>
      <c r="C206" s="91"/>
    </row>
    <row r="207" spans="1:3" ht="12.75">
      <c r="A207" s="91"/>
      <c r="B207" s="91"/>
      <c r="C207" s="91"/>
    </row>
    <row r="208" spans="1:3" ht="12.75">
      <c r="A208" s="91"/>
      <c r="B208" s="91"/>
      <c r="C208" s="91"/>
    </row>
    <row r="209" spans="1:3" ht="12.75">
      <c r="A209" s="91"/>
      <c r="B209" s="91"/>
      <c r="C209" s="91"/>
    </row>
    <row r="210" spans="1:3" ht="12.75">
      <c r="A210" s="91"/>
      <c r="B210" s="91"/>
      <c r="C210" s="91"/>
    </row>
    <row r="211" spans="1:3" ht="12.75">
      <c r="A211" s="91"/>
      <c r="B211" s="91"/>
      <c r="C211" s="91"/>
    </row>
    <row r="212" spans="1:3" ht="12.75">
      <c r="A212" s="91"/>
      <c r="B212" s="91"/>
      <c r="C212" s="91"/>
    </row>
    <row r="213" spans="1:3" ht="12.75">
      <c r="A213" s="91"/>
      <c r="B213" s="91"/>
      <c r="C213" s="91"/>
    </row>
    <row r="214" spans="1:3" ht="12.75">
      <c r="A214" s="91"/>
      <c r="B214" s="91"/>
      <c r="C214" s="91"/>
    </row>
    <row r="215" spans="1:3" ht="12.75">
      <c r="A215" s="91"/>
      <c r="B215" s="91"/>
      <c r="C215" s="91"/>
    </row>
    <row r="216" spans="1:3" ht="12.75">
      <c r="A216" s="91"/>
      <c r="B216" s="91"/>
      <c r="C216" s="91"/>
    </row>
    <row r="217" spans="1:3" ht="12.75">
      <c r="A217" s="91"/>
      <c r="B217" s="91"/>
      <c r="C217" s="91"/>
    </row>
    <row r="218" spans="1:3" ht="12.75">
      <c r="A218" s="91"/>
      <c r="B218" s="91"/>
      <c r="C218" s="91"/>
    </row>
    <row r="219" spans="1:3" ht="12.75">
      <c r="A219" s="91"/>
      <c r="B219" s="91"/>
      <c r="C219" s="91"/>
    </row>
    <row r="220" spans="1:3" ht="12.75">
      <c r="A220" s="91"/>
      <c r="B220" s="91"/>
      <c r="C220" s="91"/>
    </row>
    <row r="221" spans="1:3" ht="12.75">
      <c r="A221" s="91"/>
      <c r="B221" s="91"/>
      <c r="C221" s="91"/>
    </row>
    <row r="222" spans="1:3" ht="12.75">
      <c r="A222" s="91"/>
      <c r="B222" s="91"/>
      <c r="C222" s="91"/>
    </row>
    <row r="223" spans="1:3" ht="12.75">
      <c r="A223" s="91"/>
      <c r="B223" s="91"/>
      <c r="C223" s="91"/>
    </row>
    <row r="224" spans="1:3" ht="12.75">
      <c r="A224" s="91"/>
      <c r="B224" s="91"/>
      <c r="C224" s="91"/>
    </row>
    <row r="225" spans="1:3" ht="12.75">
      <c r="A225" s="91"/>
      <c r="B225" s="91"/>
      <c r="C225" s="91"/>
    </row>
    <row r="226" spans="1:3" ht="12.75">
      <c r="A226" s="91"/>
      <c r="B226" s="91"/>
      <c r="C226" s="91"/>
    </row>
    <row r="227" spans="1:3" ht="12.75">
      <c r="A227" s="91"/>
      <c r="B227" s="91"/>
      <c r="C227" s="91"/>
    </row>
    <row r="228" spans="1:3" ht="12.75">
      <c r="A228" s="91"/>
      <c r="B228" s="91"/>
      <c r="C228" s="91"/>
    </row>
    <row r="229" spans="1:3" ht="12.75">
      <c r="A229" s="91"/>
      <c r="B229" s="91"/>
      <c r="C229" s="91"/>
    </row>
    <row r="230" spans="1:3" ht="12.75">
      <c r="A230" s="91"/>
      <c r="B230" s="91"/>
      <c r="C230" s="91"/>
    </row>
    <row r="231" spans="1:3" ht="12.75">
      <c r="A231" s="91"/>
      <c r="B231" s="91"/>
      <c r="C231" s="91"/>
    </row>
    <row r="232" spans="1:3" ht="12.75">
      <c r="A232" s="91"/>
      <c r="B232" s="91"/>
      <c r="C232" s="91"/>
    </row>
    <row r="233" spans="1:3" ht="12.75">
      <c r="A233" s="91"/>
      <c r="B233" s="91"/>
      <c r="C233" s="91"/>
    </row>
    <row r="234" spans="1:3" ht="12.75">
      <c r="A234" s="91"/>
      <c r="B234" s="91"/>
      <c r="C234" s="91"/>
    </row>
    <row r="235" spans="1:3" ht="12.75">
      <c r="A235" s="91"/>
      <c r="B235" s="91"/>
      <c r="C235" s="91"/>
    </row>
    <row r="236" spans="1:3" ht="12.75">
      <c r="A236" s="91"/>
      <c r="B236" s="91"/>
      <c r="C236" s="91"/>
    </row>
    <row r="237" spans="1:3" ht="12.75">
      <c r="A237" s="91"/>
      <c r="B237" s="91"/>
      <c r="C237" s="91"/>
    </row>
    <row r="238" spans="1:3" ht="12.75">
      <c r="A238" s="91"/>
      <c r="B238" s="91"/>
      <c r="C238" s="91"/>
    </row>
    <row r="239" spans="1:3" ht="12.75">
      <c r="A239" s="91"/>
      <c r="B239" s="91"/>
      <c r="C239" s="91"/>
    </row>
    <row r="240" spans="1:3" ht="12.75">
      <c r="A240" s="91"/>
      <c r="B240" s="91"/>
      <c r="C240" s="91"/>
    </row>
    <row r="241" spans="1:3" ht="12.75">
      <c r="A241" s="91"/>
      <c r="B241" s="91"/>
      <c r="C241" s="91"/>
    </row>
    <row r="242" spans="1:3" ht="12.75">
      <c r="A242" s="91"/>
      <c r="B242" s="91"/>
      <c r="C242" s="91"/>
    </row>
    <row r="243" spans="1:3" ht="12.75">
      <c r="A243" s="91"/>
      <c r="B243" s="91"/>
      <c r="C243" s="91"/>
    </row>
    <row r="244" spans="1:3" ht="12.75">
      <c r="A244" s="91"/>
      <c r="B244" s="91"/>
      <c r="C244" s="91"/>
    </row>
    <row r="245" spans="1:3" ht="12.75">
      <c r="A245" s="91"/>
      <c r="B245" s="91"/>
      <c r="C245" s="91"/>
    </row>
    <row r="246" spans="1:3" ht="12.75">
      <c r="A246" s="91"/>
      <c r="B246" s="91"/>
      <c r="C246" s="91"/>
    </row>
    <row r="247" spans="1:3" ht="12.75">
      <c r="A247" s="91"/>
      <c r="B247" s="91"/>
      <c r="C247" s="91"/>
    </row>
    <row r="248" spans="1:3" ht="12.75">
      <c r="A248" s="91"/>
      <c r="B248" s="91"/>
      <c r="C248" s="91"/>
    </row>
    <row r="249" spans="1:3" ht="12.75">
      <c r="A249" s="91"/>
      <c r="B249" s="91"/>
      <c r="C249" s="91"/>
    </row>
    <row r="250" spans="1:3" ht="12.75">
      <c r="A250" s="91"/>
      <c r="B250" s="91"/>
      <c r="C250" s="91"/>
    </row>
    <row r="251" spans="1:3" ht="12.75">
      <c r="A251" s="91"/>
      <c r="B251" s="91"/>
      <c r="C251" s="91"/>
    </row>
    <row r="252" spans="1:3" ht="12.75">
      <c r="A252" s="91"/>
      <c r="B252" s="91"/>
      <c r="C252" s="91"/>
    </row>
    <row r="253" spans="1:3" ht="12.75">
      <c r="A253" s="91"/>
      <c r="B253" s="91"/>
      <c r="C253" s="91"/>
    </row>
    <row r="254" spans="1:3" ht="12.75">
      <c r="A254" s="91"/>
      <c r="B254" s="91"/>
      <c r="C254" s="91"/>
    </row>
  </sheetData>
  <sheetProtection/>
  <mergeCells count="32">
    <mergeCell ref="T6:T10"/>
    <mergeCell ref="Q6:S6"/>
    <mergeCell ref="R7:R10"/>
    <mergeCell ref="M1:P1"/>
    <mergeCell ref="Q1:S1"/>
    <mergeCell ref="D3:T3"/>
    <mergeCell ref="G7:G10"/>
    <mergeCell ref="Q5:T5"/>
    <mergeCell ref="M7:M10"/>
    <mergeCell ref="O7:O10"/>
    <mergeCell ref="G6:N6"/>
    <mergeCell ref="F6:F10"/>
    <mergeCell ref="N7:N10"/>
    <mergeCell ref="J7:J10"/>
    <mergeCell ref="L7:L10"/>
    <mergeCell ref="H7:H10"/>
    <mergeCell ref="Q7:Q10"/>
    <mergeCell ref="D5:D12"/>
    <mergeCell ref="A5:C12"/>
    <mergeCell ref="Q11:T11"/>
    <mergeCell ref="S7:S10"/>
    <mergeCell ref="P6:P10"/>
    <mergeCell ref="K7:K10"/>
    <mergeCell ref="E5:P5"/>
    <mergeCell ref="E6:E10"/>
    <mergeCell ref="I7:I10"/>
    <mergeCell ref="F11:O11"/>
    <mergeCell ref="A17:C17"/>
    <mergeCell ref="A15:C15"/>
    <mergeCell ref="A13:C13"/>
    <mergeCell ref="A14:C14"/>
    <mergeCell ref="A16:C16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27"/>
  <sheetViews>
    <sheetView showZeros="0" zoomScale="75" zoomScaleNormal="75" zoomScaleSheetLayoutView="50" zoomScalePageLayoutView="0" workbookViewId="0" topLeftCell="A1">
      <selection activeCell="H1" sqref="H1:J1"/>
    </sheetView>
  </sheetViews>
  <sheetFormatPr defaultColWidth="9.140625" defaultRowHeight="12.75"/>
  <cols>
    <col min="1" max="1" width="13.8515625" style="97" customWidth="1"/>
    <col min="2" max="2" width="17.7109375" style="97" customWidth="1"/>
    <col min="3" max="3" width="15.7109375" style="97" customWidth="1"/>
    <col min="4" max="4" width="37.7109375" style="97" customWidth="1"/>
    <col min="5" max="5" width="48.140625" style="97" customWidth="1"/>
    <col min="6" max="6" width="18.7109375" style="97" customWidth="1"/>
    <col min="7" max="8" width="15.7109375" style="97" customWidth="1"/>
    <col min="9" max="9" width="16.28125" style="97" customWidth="1"/>
    <col min="10" max="10" width="18.421875" style="97" customWidth="1"/>
    <col min="11" max="16384" width="9.140625" style="97" customWidth="1"/>
  </cols>
  <sheetData>
    <row r="1" spans="2:10" ht="147" customHeight="1">
      <c r="B1" s="96"/>
      <c r="C1" s="96"/>
      <c r="D1" s="96"/>
      <c r="E1" s="96"/>
      <c r="F1" s="96"/>
      <c r="G1" s="344"/>
      <c r="H1" s="897" t="s">
        <v>767</v>
      </c>
      <c r="I1" s="897"/>
      <c r="J1" s="897"/>
    </row>
    <row r="2" spans="2:10" ht="11.25" customHeight="1">
      <c r="B2" s="96"/>
      <c r="C2" s="96"/>
      <c r="D2" s="96"/>
      <c r="E2" s="96"/>
      <c r="F2" s="96"/>
      <c r="G2" s="96"/>
      <c r="H2" s="96"/>
      <c r="I2" s="98"/>
      <c r="J2" s="98"/>
    </row>
    <row r="3" spans="2:10" ht="15" customHeight="1" hidden="1">
      <c r="B3" s="96"/>
      <c r="C3" s="96"/>
      <c r="D3" s="96"/>
      <c r="E3" s="96"/>
      <c r="F3" s="96"/>
      <c r="G3" s="96"/>
      <c r="H3" s="96"/>
      <c r="I3" s="98"/>
      <c r="J3" s="98"/>
    </row>
    <row r="4" spans="2:10" ht="12.75" customHeight="1" hidden="1">
      <c r="B4" s="96"/>
      <c r="C4" s="96"/>
      <c r="D4" s="96"/>
      <c r="E4" s="96"/>
      <c r="F4" s="96"/>
      <c r="G4" s="96"/>
      <c r="H4" s="96"/>
      <c r="I4" s="99"/>
      <c r="J4" s="100"/>
    </row>
    <row r="5" spans="2:10" ht="21" customHeight="1">
      <c r="B5" s="899" t="s">
        <v>518</v>
      </c>
      <c r="C5" s="899"/>
      <c r="D5" s="899"/>
      <c r="E5" s="899"/>
      <c r="F5" s="899"/>
      <c r="G5" s="899"/>
      <c r="H5" s="899"/>
      <c r="I5" s="899"/>
      <c r="J5" s="899"/>
    </row>
    <row r="6" spans="2:10" ht="21.75" customHeight="1">
      <c r="B6" s="899"/>
      <c r="C6" s="899"/>
      <c r="D6" s="899"/>
      <c r="E6" s="899"/>
      <c r="F6" s="899"/>
      <c r="G6" s="899"/>
      <c r="H6" s="899"/>
      <c r="I6" s="899"/>
      <c r="J6" s="899"/>
    </row>
    <row r="7" spans="2:10" ht="19.5" thickBot="1">
      <c r="B7" s="348">
        <v>25539000000</v>
      </c>
      <c r="C7" s="96"/>
      <c r="D7" s="96"/>
      <c r="E7" s="96"/>
      <c r="F7" s="96"/>
      <c r="G7" s="96"/>
      <c r="H7" s="96"/>
      <c r="I7" s="96"/>
      <c r="J7" s="101" t="s">
        <v>181</v>
      </c>
    </row>
    <row r="8" spans="1:10" ht="38.25" customHeight="1">
      <c r="A8" s="900" t="s">
        <v>366</v>
      </c>
      <c r="B8" s="902" t="s">
        <v>357</v>
      </c>
      <c r="C8" s="906" t="s">
        <v>367</v>
      </c>
      <c r="D8" s="908" t="s">
        <v>356</v>
      </c>
      <c r="E8" s="895" t="s">
        <v>39</v>
      </c>
      <c r="F8" s="904" t="s">
        <v>40</v>
      </c>
      <c r="G8" s="895" t="s">
        <v>41</v>
      </c>
      <c r="H8" s="895" t="s">
        <v>43</v>
      </c>
      <c r="I8" s="895" t="s">
        <v>42</v>
      </c>
      <c r="J8" s="895" t="s">
        <v>368</v>
      </c>
    </row>
    <row r="9" spans="1:10" ht="67.5" customHeight="1" thickBot="1">
      <c r="A9" s="901"/>
      <c r="B9" s="903"/>
      <c r="C9" s="907"/>
      <c r="D9" s="909"/>
      <c r="E9" s="896"/>
      <c r="F9" s="905"/>
      <c r="G9" s="896"/>
      <c r="H9" s="896"/>
      <c r="I9" s="896"/>
      <c r="J9" s="896"/>
    </row>
    <row r="10" spans="1:10" ht="13.5" thickBot="1">
      <c r="A10" s="169" t="s">
        <v>626</v>
      </c>
      <c r="B10" s="170" t="s">
        <v>627</v>
      </c>
      <c r="C10" s="171" t="s">
        <v>121</v>
      </c>
      <c r="D10" s="172">
        <v>4</v>
      </c>
      <c r="E10" s="102">
        <v>5</v>
      </c>
      <c r="F10" s="173">
        <v>6</v>
      </c>
      <c r="G10" s="173">
        <v>7</v>
      </c>
      <c r="H10" s="173">
        <v>8</v>
      </c>
      <c r="I10" s="173">
        <v>9</v>
      </c>
      <c r="J10" s="173">
        <v>10</v>
      </c>
    </row>
    <row r="11" spans="1:10" s="103" customFormat="1" ht="40.5">
      <c r="A11" s="175" t="s">
        <v>59</v>
      </c>
      <c r="B11" s="176"/>
      <c r="C11" s="176"/>
      <c r="D11" s="177" t="s">
        <v>187</v>
      </c>
      <c r="E11" s="178"/>
      <c r="F11" s="179">
        <f>F12</f>
        <v>0</v>
      </c>
      <c r="G11" s="179">
        <f>G12</f>
        <v>0</v>
      </c>
      <c r="H11" s="349"/>
      <c r="I11" s="185">
        <f>I12</f>
        <v>1000000</v>
      </c>
      <c r="J11" s="185">
        <f>J12</f>
        <v>0</v>
      </c>
    </row>
    <row r="12" spans="1:10" s="103" customFormat="1" ht="39.75" customHeight="1" thickBot="1">
      <c r="A12" s="180" t="s">
        <v>636</v>
      </c>
      <c r="B12" s="181"/>
      <c r="C12" s="181"/>
      <c r="D12" s="182" t="s">
        <v>187</v>
      </c>
      <c r="E12" s="183"/>
      <c r="F12" s="184">
        <f>SUM(F13:F13)</f>
        <v>0</v>
      </c>
      <c r="G12" s="423">
        <f>SUM(G13:G13)</f>
        <v>0</v>
      </c>
      <c r="H12" s="424"/>
      <c r="I12" s="425">
        <f>SUM(I13:I14,I15,I16)</f>
        <v>1000000</v>
      </c>
      <c r="J12" s="426">
        <f>SUM(J13:J13)</f>
        <v>0</v>
      </c>
    </row>
    <row r="13" spans="1:10" s="103" customFormat="1" ht="98.25" customHeight="1">
      <c r="A13" s="510" t="s">
        <v>711</v>
      </c>
      <c r="B13" s="523" t="s">
        <v>712</v>
      </c>
      <c r="C13" s="633" t="s">
        <v>713</v>
      </c>
      <c r="D13" s="634" t="s">
        <v>716</v>
      </c>
      <c r="E13" s="417" t="s">
        <v>628</v>
      </c>
      <c r="F13" s="174">
        <v>0</v>
      </c>
      <c r="G13" s="148"/>
      <c r="H13" s="148"/>
      <c r="I13" s="427">
        <v>1000000</v>
      </c>
      <c r="J13" s="148"/>
    </row>
    <row r="14" spans="1:10" s="103" customFormat="1" ht="78.75" customHeight="1" hidden="1" thickBot="1">
      <c r="A14" s="156" t="s">
        <v>311</v>
      </c>
      <c r="B14" s="156" t="s">
        <v>312</v>
      </c>
      <c r="C14" s="156" t="s">
        <v>193</v>
      </c>
      <c r="D14" s="80" t="s">
        <v>313</v>
      </c>
      <c r="E14" s="418" t="s">
        <v>148</v>
      </c>
      <c r="F14" s="367"/>
      <c r="G14" s="148"/>
      <c r="H14" s="148"/>
      <c r="I14" s="427"/>
      <c r="J14" s="148"/>
    </row>
    <row r="15" spans="1:10" s="103" customFormat="1" ht="78.75" customHeight="1" hidden="1">
      <c r="A15" s="159" t="s">
        <v>280</v>
      </c>
      <c r="B15" s="156" t="s">
        <v>80</v>
      </c>
      <c r="C15" s="156" t="s">
        <v>192</v>
      </c>
      <c r="D15" s="80" t="s">
        <v>291</v>
      </c>
      <c r="E15" s="419" t="s">
        <v>628</v>
      </c>
      <c r="F15" s="367"/>
      <c r="G15" s="148"/>
      <c r="H15" s="148"/>
      <c r="I15" s="427"/>
      <c r="J15" s="148"/>
    </row>
    <row r="16" spans="1:10" s="103" customFormat="1" ht="99.75" customHeight="1" hidden="1" thickBot="1">
      <c r="A16" s="156" t="s">
        <v>150</v>
      </c>
      <c r="B16" s="156" t="s">
        <v>151</v>
      </c>
      <c r="C16" s="156" t="s">
        <v>152</v>
      </c>
      <c r="D16" s="80" t="s">
        <v>153</v>
      </c>
      <c r="E16" s="419" t="s">
        <v>127</v>
      </c>
      <c r="F16" s="367"/>
      <c r="G16" s="148"/>
      <c r="H16" s="148"/>
      <c r="I16" s="427"/>
      <c r="J16" s="148"/>
    </row>
    <row r="17" spans="1:10" ht="60.75" hidden="1">
      <c r="A17" s="188" t="s">
        <v>338</v>
      </c>
      <c r="B17" s="189"/>
      <c r="C17" s="189"/>
      <c r="D17" s="177" t="s">
        <v>321</v>
      </c>
      <c r="E17" s="420"/>
      <c r="F17" s="179">
        <f>F18</f>
        <v>0</v>
      </c>
      <c r="G17" s="428">
        <f>G18</f>
        <v>0</v>
      </c>
      <c r="H17" s="429">
        <f>H18</f>
        <v>0</v>
      </c>
      <c r="I17" s="429">
        <f>I18</f>
        <v>0</v>
      </c>
      <c r="J17" s="429">
        <f>J18</f>
        <v>0</v>
      </c>
    </row>
    <row r="18" spans="1:10" ht="59.25" hidden="1" thickBot="1">
      <c r="A18" s="180" t="s">
        <v>339</v>
      </c>
      <c r="B18" s="181"/>
      <c r="C18" s="181"/>
      <c r="D18" s="243" t="s">
        <v>321</v>
      </c>
      <c r="E18" s="421"/>
      <c r="F18" s="184">
        <f>SUM(F25:F25)</f>
        <v>0</v>
      </c>
      <c r="G18" s="430">
        <f>SUM(G25:G25)</f>
        <v>0</v>
      </c>
      <c r="H18" s="431">
        <f>SUM(H20:H33)</f>
        <v>0</v>
      </c>
      <c r="I18" s="432">
        <f>I19+I20+I21</f>
        <v>0</v>
      </c>
      <c r="J18" s="431"/>
    </row>
    <row r="19" spans="1:10" ht="93.75" hidden="1">
      <c r="A19" s="156" t="s">
        <v>154</v>
      </c>
      <c r="B19" s="156" t="s">
        <v>151</v>
      </c>
      <c r="C19" s="156" t="s">
        <v>152</v>
      </c>
      <c r="D19" s="80" t="s">
        <v>153</v>
      </c>
      <c r="E19" s="419" t="s">
        <v>127</v>
      </c>
      <c r="F19" s="369"/>
      <c r="G19" s="433"/>
      <c r="H19" s="434"/>
      <c r="I19" s="435"/>
      <c r="J19" s="434"/>
    </row>
    <row r="20" spans="1:10" ht="112.5" hidden="1">
      <c r="A20" s="156" t="s">
        <v>551</v>
      </c>
      <c r="B20" s="156" t="s">
        <v>594</v>
      </c>
      <c r="C20" s="156" t="s">
        <v>323</v>
      </c>
      <c r="D20" s="80" t="s">
        <v>136</v>
      </c>
      <c r="E20" s="422" t="s">
        <v>384</v>
      </c>
      <c r="F20" s="148"/>
      <c r="G20" s="148"/>
      <c r="H20" s="148"/>
      <c r="I20" s="427"/>
      <c r="J20" s="148"/>
    </row>
    <row r="21" spans="1:10" ht="129.75" customHeight="1" hidden="1">
      <c r="A21" s="156" t="s">
        <v>551</v>
      </c>
      <c r="B21" s="156" t="s">
        <v>594</v>
      </c>
      <c r="C21" s="156" t="s">
        <v>323</v>
      </c>
      <c r="D21" s="80" t="s">
        <v>136</v>
      </c>
      <c r="E21" s="422" t="s">
        <v>283</v>
      </c>
      <c r="F21" s="148"/>
      <c r="G21" s="460"/>
      <c r="H21" s="460"/>
      <c r="I21" s="461"/>
      <c r="J21" s="460"/>
    </row>
    <row r="22" spans="1:10" ht="91.5" customHeight="1">
      <c r="A22" s="146" t="s">
        <v>645</v>
      </c>
      <c r="B22" s="146"/>
      <c r="C22" s="146"/>
      <c r="D22" s="141" t="s">
        <v>332</v>
      </c>
      <c r="E22" s="422"/>
      <c r="F22" s="148"/>
      <c r="G22" s="460"/>
      <c r="H22" s="460"/>
      <c r="I22" s="463">
        <f>I24</f>
        <v>60000</v>
      </c>
      <c r="J22" s="460"/>
    </row>
    <row r="23" spans="1:10" ht="96.75" customHeight="1">
      <c r="A23" s="142" t="s">
        <v>646</v>
      </c>
      <c r="B23" s="142"/>
      <c r="C23" s="142"/>
      <c r="D23" s="462" t="s">
        <v>332</v>
      </c>
      <c r="E23" s="422"/>
      <c r="F23" s="148"/>
      <c r="G23" s="460"/>
      <c r="H23" s="460"/>
      <c r="I23" s="463">
        <f>I24</f>
        <v>60000</v>
      </c>
      <c r="J23" s="460"/>
    </row>
    <row r="24" spans="1:10" ht="37.5">
      <c r="A24" s="457">
        <v>1014030</v>
      </c>
      <c r="B24" s="456" t="s">
        <v>619</v>
      </c>
      <c r="C24" s="153" t="s">
        <v>333</v>
      </c>
      <c r="D24" s="144" t="s">
        <v>269</v>
      </c>
      <c r="E24" s="417" t="s">
        <v>628</v>
      </c>
      <c r="F24" s="174">
        <v>0</v>
      </c>
      <c r="G24" s="460"/>
      <c r="H24" s="460"/>
      <c r="I24" s="461">
        <v>60000</v>
      </c>
      <c r="J24" s="460"/>
    </row>
    <row r="25" spans="1:10" ht="18.75">
      <c r="A25" s="160"/>
      <c r="B25" s="898" t="s">
        <v>629</v>
      </c>
      <c r="C25" s="898"/>
      <c r="D25" s="898"/>
      <c r="E25" s="898"/>
      <c r="F25" s="192"/>
      <c r="G25" s="193"/>
      <c r="H25" s="193"/>
      <c r="I25" s="194">
        <f>I11+I17+I22</f>
        <v>1060000</v>
      </c>
      <c r="J25" s="194"/>
    </row>
    <row r="26" spans="6:10" ht="12.75">
      <c r="F26" s="103"/>
      <c r="G26" s="103"/>
      <c r="H26" s="103"/>
      <c r="I26" s="103"/>
      <c r="J26" s="103"/>
    </row>
    <row r="27" spans="6:10" ht="12.75">
      <c r="F27" s="103"/>
      <c r="G27" s="103"/>
      <c r="H27" s="103"/>
      <c r="I27" s="103"/>
      <c r="J27" s="103"/>
    </row>
    <row r="28" spans="6:10" ht="12.75">
      <c r="F28" s="103"/>
      <c r="G28" s="103"/>
      <c r="H28" s="103"/>
      <c r="I28" s="103"/>
      <c r="J28" s="103"/>
    </row>
    <row r="29" spans="2:10" ht="18.75">
      <c r="B29" s="219" t="s">
        <v>180</v>
      </c>
      <c r="C29" s="219"/>
      <c r="D29" s="219"/>
      <c r="F29" s="103"/>
      <c r="G29" s="103"/>
      <c r="H29" s="103"/>
      <c r="I29" s="220" t="s">
        <v>335</v>
      </c>
      <c r="J29" s="103"/>
    </row>
    <row r="30" spans="6:10" ht="12.75">
      <c r="F30" s="103"/>
      <c r="G30" s="103"/>
      <c r="H30" s="103"/>
      <c r="I30" s="103"/>
      <c r="J30" s="103"/>
    </row>
    <row r="31" spans="6:10" ht="12.75">
      <c r="F31" s="103"/>
      <c r="G31" s="103"/>
      <c r="H31" s="103"/>
      <c r="I31" s="103"/>
      <c r="J31" s="103"/>
    </row>
    <row r="32" spans="6:10" ht="12.75">
      <c r="F32" s="103"/>
      <c r="G32" s="103"/>
      <c r="H32" s="103"/>
      <c r="I32" s="103"/>
      <c r="J32" s="103"/>
    </row>
    <row r="33" spans="6:10" ht="12.75">
      <c r="F33" s="103"/>
      <c r="G33" s="103"/>
      <c r="H33" s="103"/>
      <c r="I33" s="103"/>
      <c r="J33" s="103"/>
    </row>
    <row r="34" spans="6:10" ht="12.75">
      <c r="F34" s="103"/>
      <c r="G34" s="103"/>
      <c r="H34" s="103"/>
      <c r="I34" s="103"/>
      <c r="J34" s="103"/>
    </row>
    <row r="35" spans="6:10" ht="12.75">
      <c r="F35" s="103"/>
      <c r="G35" s="103"/>
      <c r="H35" s="103"/>
      <c r="I35" s="103"/>
      <c r="J35" s="103"/>
    </row>
    <row r="36" spans="6:10" ht="12.75">
      <c r="F36" s="103"/>
      <c r="G36" s="103"/>
      <c r="H36" s="103"/>
      <c r="I36" s="103"/>
      <c r="J36" s="103"/>
    </row>
    <row r="37" spans="6:10" ht="12.75">
      <c r="F37" s="103"/>
      <c r="G37" s="103"/>
      <c r="H37" s="103"/>
      <c r="I37" s="103"/>
      <c r="J37" s="103"/>
    </row>
    <row r="38" spans="6:10" ht="12.75">
      <c r="F38" s="103"/>
      <c r="G38" s="103"/>
      <c r="H38" s="103"/>
      <c r="I38" s="103"/>
      <c r="J38" s="103"/>
    </row>
    <row r="39" spans="6:10" ht="12.75">
      <c r="F39" s="103"/>
      <c r="G39" s="103"/>
      <c r="H39" s="103"/>
      <c r="I39" s="103"/>
      <c r="J39" s="103"/>
    </row>
    <row r="40" spans="6:10" ht="12.75">
      <c r="F40" s="103"/>
      <c r="G40" s="103"/>
      <c r="H40" s="103"/>
      <c r="I40" s="103"/>
      <c r="J40" s="103"/>
    </row>
    <row r="41" spans="6:10" ht="12.75">
      <c r="F41" s="103"/>
      <c r="G41" s="103"/>
      <c r="H41" s="103"/>
      <c r="I41" s="103"/>
      <c r="J41" s="103"/>
    </row>
    <row r="42" spans="6:10" ht="12.75">
      <c r="F42" s="103"/>
      <c r="G42" s="103"/>
      <c r="H42" s="103"/>
      <c r="I42" s="103"/>
      <c r="J42" s="103"/>
    </row>
    <row r="43" spans="6:10" ht="12.75">
      <c r="F43" s="103"/>
      <c r="G43" s="103"/>
      <c r="H43" s="103"/>
      <c r="I43" s="103"/>
      <c r="J43" s="103"/>
    </row>
    <row r="44" spans="6:10" ht="12.75">
      <c r="F44" s="103"/>
      <c r="G44" s="103"/>
      <c r="H44" s="103"/>
      <c r="I44" s="103"/>
      <c r="J44" s="103"/>
    </row>
    <row r="45" spans="6:10" ht="12.75">
      <c r="F45" s="103"/>
      <c r="G45" s="103"/>
      <c r="H45" s="103"/>
      <c r="I45" s="103"/>
      <c r="J45" s="103"/>
    </row>
    <row r="46" spans="6:10" ht="12.75">
      <c r="F46" s="103"/>
      <c r="G46" s="103"/>
      <c r="H46" s="103"/>
      <c r="I46" s="103"/>
      <c r="J46" s="103"/>
    </row>
    <row r="47" spans="6:10" ht="12.75">
      <c r="F47" s="103"/>
      <c r="G47" s="103"/>
      <c r="H47" s="103"/>
      <c r="I47" s="103"/>
      <c r="J47" s="103"/>
    </row>
    <row r="48" spans="6:10" ht="12.75">
      <c r="F48" s="103"/>
      <c r="G48" s="103"/>
      <c r="H48" s="103"/>
      <c r="I48" s="103"/>
      <c r="J48" s="103"/>
    </row>
    <row r="49" spans="6:10" ht="12.75">
      <c r="F49" s="103"/>
      <c r="G49" s="103"/>
      <c r="H49" s="103"/>
      <c r="I49" s="103"/>
      <c r="J49" s="103"/>
    </row>
    <row r="50" spans="6:10" ht="12.75">
      <c r="F50" s="103"/>
      <c r="G50" s="103"/>
      <c r="H50" s="103"/>
      <c r="I50" s="103"/>
      <c r="J50" s="103"/>
    </row>
    <row r="51" spans="6:10" ht="12.75">
      <c r="F51" s="103"/>
      <c r="G51" s="103"/>
      <c r="H51" s="103"/>
      <c r="I51" s="103"/>
      <c r="J51" s="103"/>
    </row>
    <row r="52" spans="6:10" ht="12.75">
      <c r="F52" s="103"/>
      <c r="G52" s="103"/>
      <c r="H52" s="103"/>
      <c r="I52" s="103"/>
      <c r="J52" s="103"/>
    </row>
    <row r="53" spans="6:10" ht="12.75">
      <c r="F53" s="103"/>
      <c r="G53" s="103"/>
      <c r="H53" s="103"/>
      <c r="I53" s="103"/>
      <c r="J53" s="103"/>
    </row>
    <row r="54" spans="6:10" ht="12.75">
      <c r="F54" s="103"/>
      <c r="G54" s="103"/>
      <c r="H54" s="103"/>
      <c r="I54" s="103"/>
      <c r="J54" s="103"/>
    </row>
    <row r="55" spans="6:10" ht="12.75">
      <c r="F55" s="103"/>
      <c r="G55" s="103"/>
      <c r="H55" s="103"/>
      <c r="I55" s="103"/>
      <c r="J55" s="103"/>
    </row>
    <row r="56" spans="6:10" ht="12.75">
      <c r="F56" s="103"/>
      <c r="G56" s="103"/>
      <c r="H56" s="103"/>
      <c r="I56" s="103"/>
      <c r="J56" s="103"/>
    </row>
    <row r="57" spans="6:10" ht="12.75">
      <c r="F57" s="103"/>
      <c r="G57" s="103"/>
      <c r="H57" s="103"/>
      <c r="I57" s="103"/>
      <c r="J57" s="103"/>
    </row>
    <row r="58" spans="6:10" ht="12.75">
      <c r="F58" s="103"/>
      <c r="G58" s="103"/>
      <c r="H58" s="103"/>
      <c r="I58" s="103"/>
      <c r="J58" s="103"/>
    </row>
    <row r="59" spans="6:10" ht="12.75">
      <c r="F59" s="103"/>
      <c r="G59" s="103"/>
      <c r="H59" s="103"/>
      <c r="I59" s="103"/>
      <c r="J59" s="103"/>
    </row>
    <row r="60" spans="6:10" ht="12.75">
      <c r="F60" s="103"/>
      <c r="G60" s="103"/>
      <c r="H60" s="103"/>
      <c r="I60" s="103"/>
      <c r="J60" s="103"/>
    </row>
    <row r="61" spans="6:10" ht="12.75">
      <c r="F61" s="103"/>
      <c r="G61" s="103"/>
      <c r="H61" s="103"/>
      <c r="I61" s="103"/>
      <c r="J61" s="103"/>
    </row>
    <row r="62" spans="6:10" ht="12.75">
      <c r="F62" s="103"/>
      <c r="G62" s="103"/>
      <c r="H62" s="103"/>
      <c r="I62" s="103"/>
      <c r="J62" s="103"/>
    </row>
    <row r="63" spans="6:10" ht="12.75">
      <c r="F63" s="103"/>
      <c r="G63" s="103"/>
      <c r="H63" s="103"/>
      <c r="I63" s="103"/>
      <c r="J63" s="103"/>
    </row>
    <row r="64" spans="6:10" ht="12.75">
      <c r="F64" s="103"/>
      <c r="G64" s="103"/>
      <c r="H64" s="103"/>
      <c r="I64" s="103"/>
      <c r="J64" s="103"/>
    </row>
    <row r="65" spans="6:10" ht="12.75">
      <c r="F65" s="103"/>
      <c r="G65" s="103"/>
      <c r="H65" s="103"/>
      <c r="I65" s="103"/>
      <c r="J65" s="103"/>
    </row>
    <row r="66" spans="6:10" ht="12.75">
      <c r="F66" s="103"/>
      <c r="G66" s="103"/>
      <c r="H66" s="103"/>
      <c r="I66" s="103"/>
      <c r="J66" s="103"/>
    </row>
    <row r="67" spans="6:10" ht="12.75">
      <c r="F67" s="103"/>
      <c r="G67" s="103"/>
      <c r="H67" s="103"/>
      <c r="I67" s="103"/>
      <c r="J67" s="103"/>
    </row>
    <row r="68" spans="6:10" ht="12.75">
      <c r="F68" s="103"/>
      <c r="G68" s="103"/>
      <c r="H68" s="103"/>
      <c r="I68" s="103"/>
      <c r="J68" s="103"/>
    </row>
    <row r="69" spans="6:10" ht="12.75">
      <c r="F69" s="103"/>
      <c r="G69" s="103"/>
      <c r="H69" s="103"/>
      <c r="I69" s="103"/>
      <c r="J69" s="103"/>
    </row>
    <row r="70" spans="6:10" ht="12.75">
      <c r="F70" s="103"/>
      <c r="G70" s="103"/>
      <c r="H70" s="103"/>
      <c r="I70" s="103"/>
      <c r="J70" s="103"/>
    </row>
    <row r="71" spans="6:10" ht="12.75">
      <c r="F71" s="103"/>
      <c r="G71" s="103"/>
      <c r="H71" s="103"/>
      <c r="I71" s="103"/>
      <c r="J71" s="103"/>
    </row>
    <row r="72" spans="6:10" ht="12.75">
      <c r="F72" s="103"/>
      <c r="G72" s="103"/>
      <c r="H72" s="103"/>
      <c r="I72" s="103"/>
      <c r="J72" s="103"/>
    </row>
    <row r="73" spans="6:10" ht="12.75">
      <c r="F73" s="103"/>
      <c r="G73" s="103"/>
      <c r="H73" s="103"/>
      <c r="I73" s="103"/>
      <c r="J73" s="103"/>
    </row>
    <row r="74" spans="6:10" ht="12.75">
      <c r="F74" s="103"/>
      <c r="G74" s="103"/>
      <c r="H74" s="103"/>
      <c r="I74" s="103"/>
      <c r="J74" s="103"/>
    </row>
    <row r="75" spans="6:10" ht="12.75">
      <c r="F75" s="103"/>
      <c r="G75" s="103"/>
      <c r="H75" s="103"/>
      <c r="I75" s="103"/>
      <c r="J75" s="103"/>
    </row>
    <row r="76" spans="6:10" ht="12.75">
      <c r="F76" s="103"/>
      <c r="G76" s="103"/>
      <c r="H76" s="103"/>
      <c r="I76" s="103"/>
      <c r="J76" s="103"/>
    </row>
    <row r="77" spans="6:10" ht="12.75">
      <c r="F77" s="103"/>
      <c r="G77" s="103"/>
      <c r="H77" s="103"/>
      <c r="I77" s="103"/>
      <c r="J77" s="103"/>
    </row>
    <row r="78" spans="6:10" ht="12.75">
      <c r="F78" s="103"/>
      <c r="G78" s="103"/>
      <c r="H78" s="103"/>
      <c r="I78" s="103"/>
      <c r="J78" s="103"/>
    </row>
    <row r="79" spans="6:10" ht="12.75">
      <c r="F79" s="103"/>
      <c r="G79" s="103"/>
      <c r="H79" s="103"/>
      <c r="I79" s="103"/>
      <c r="J79" s="103"/>
    </row>
    <row r="80" spans="6:10" ht="12.75">
      <c r="F80" s="103"/>
      <c r="G80" s="103"/>
      <c r="H80" s="103"/>
      <c r="I80" s="103"/>
      <c r="J80" s="103"/>
    </row>
    <row r="81" spans="6:10" ht="12.75">
      <c r="F81" s="103"/>
      <c r="G81" s="103"/>
      <c r="H81" s="103"/>
      <c r="I81" s="103"/>
      <c r="J81" s="103"/>
    </row>
    <row r="82" spans="6:10" ht="12.75">
      <c r="F82" s="103"/>
      <c r="G82" s="103"/>
      <c r="H82" s="103"/>
      <c r="I82" s="103"/>
      <c r="J82" s="103"/>
    </row>
    <row r="83" spans="6:10" ht="12.75">
      <c r="F83" s="103"/>
      <c r="G83" s="103"/>
      <c r="H83" s="103"/>
      <c r="I83" s="103"/>
      <c r="J83" s="103"/>
    </row>
    <row r="84" spans="6:10" ht="12.75">
      <c r="F84" s="103"/>
      <c r="G84" s="103"/>
      <c r="H84" s="103"/>
      <c r="I84" s="103"/>
      <c r="J84" s="103"/>
    </row>
    <row r="85" spans="6:10" ht="12.75">
      <c r="F85" s="103"/>
      <c r="G85" s="103"/>
      <c r="H85" s="103"/>
      <c r="I85" s="103"/>
      <c r="J85" s="103"/>
    </row>
    <row r="86" spans="6:10" ht="12.75">
      <c r="F86" s="103"/>
      <c r="G86" s="103"/>
      <c r="H86" s="103"/>
      <c r="I86" s="103"/>
      <c r="J86" s="103"/>
    </row>
    <row r="87" spans="6:10" ht="12.75">
      <c r="F87" s="103"/>
      <c r="G87" s="103"/>
      <c r="H87" s="103"/>
      <c r="I87" s="103"/>
      <c r="J87" s="103"/>
    </row>
    <row r="88" spans="6:10" ht="12.75">
      <c r="F88" s="103"/>
      <c r="G88" s="103"/>
      <c r="H88" s="103"/>
      <c r="I88" s="103"/>
      <c r="J88" s="103"/>
    </row>
    <row r="89" spans="6:10" ht="12.75">
      <c r="F89" s="103"/>
      <c r="G89" s="103"/>
      <c r="H89" s="103"/>
      <c r="I89" s="103"/>
      <c r="J89" s="103"/>
    </row>
    <row r="90" spans="6:10" ht="12.75">
      <c r="F90" s="103"/>
      <c r="G90" s="103"/>
      <c r="H90" s="103"/>
      <c r="I90" s="103"/>
      <c r="J90" s="103"/>
    </row>
    <row r="91" spans="6:10" ht="12.75">
      <c r="F91" s="103"/>
      <c r="G91" s="103"/>
      <c r="H91" s="103"/>
      <c r="I91" s="103"/>
      <c r="J91" s="103"/>
    </row>
    <row r="92" spans="6:10" ht="12.75">
      <c r="F92" s="103"/>
      <c r="G92" s="103"/>
      <c r="H92" s="103"/>
      <c r="I92" s="103"/>
      <c r="J92" s="103"/>
    </row>
    <row r="93" spans="6:10" ht="12.75">
      <c r="F93" s="103"/>
      <c r="G93" s="103"/>
      <c r="H93" s="103"/>
      <c r="I93" s="103"/>
      <c r="J93" s="103"/>
    </row>
    <row r="94" spans="6:10" ht="12.75">
      <c r="F94" s="103"/>
      <c r="G94" s="103"/>
      <c r="H94" s="103"/>
      <c r="I94" s="103"/>
      <c r="J94" s="103"/>
    </row>
    <row r="95" spans="6:10" ht="12.75">
      <c r="F95" s="103"/>
      <c r="G95" s="103"/>
      <c r="H95" s="103"/>
      <c r="I95" s="103"/>
      <c r="J95" s="103"/>
    </row>
    <row r="96" spans="6:10" ht="12.75">
      <c r="F96" s="103"/>
      <c r="G96" s="103"/>
      <c r="H96" s="103"/>
      <c r="I96" s="103"/>
      <c r="J96" s="103"/>
    </row>
    <row r="97" spans="6:10" ht="12.75">
      <c r="F97" s="103"/>
      <c r="G97" s="103"/>
      <c r="H97" s="103"/>
      <c r="I97" s="103"/>
      <c r="J97" s="103"/>
    </row>
    <row r="98" spans="6:10" ht="12.75">
      <c r="F98" s="103"/>
      <c r="G98" s="103"/>
      <c r="H98" s="103"/>
      <c r="I98" s="103"/>
      <c r="J98" s="103"/>
    </row>
    <row r="99" spans="6:10" ht="12.75">
      <c r="F99" s="103"/>
      <c r="G99" s="103"/>
      <c r="H99" s="103"/>
      <c r="I99" s="103"/>
      <c r="J99" s="103"/>
    </row>
    <row r="100" spans="6:10" ht="12.75">
      <c r="F100" s="103"/>
      <c r="G100" s="103"/>
      <c r="H100" s="103"/>
      <c r="I100" s="103"/>
      <c r="J100" s="103"/>
    </row>
    <row r="101" spans="6:10" ht="12.75">
      <c r="F101" s="103"/>
      <c r="G101" s="103"/>
      <c r="H101" s="103"/>
      <c r="I101" s="103"/>
      <c r="J101" s="103"/>
    </row>
    <row r="102" spans="6:10" ht="12.75">
      <c r="F102" s="103"/>
      <c r="G102" s="103"/>
      <c r="H102" s="103"/>
      <c r="I102" s="103"/>
      <c r="J102" s="103"/>
    </row>
    <row r="103" spans="6:10" ht="12.75">
      <c r="F103" s="103"/>
      <c r="G103" s="103"/>
      <c r="H103" s="103"/>
      <c r="I103" s="103"/>
      <c r="J103" s="103"/>
    </row>
    <row r="104" spans="6:10" ht="12.75">
      <c r="F104" s="103"/>
      <c r="G104" s="103"/>
      <c r="H104" s="103"/>
      <c r="I104" s="103"/>
      <c r="J104" s="103"/>
    </row>
    <row r="105" spans="6:10" ht="12.75">
      <c r="F105" s="103"/>
      <c r="G105" s="103"/>
      <c r="H105" s="103"/>
      <c r="I105" s="103"/>
      <c r="J105" s="103"/>
    </row>
    <row r="106" spans="6:10" ht="12.75">
      <c r="F106" s="103"/>
      <c r="G106" s="103"/>
      <c r="H106" s="103"/>
      <c r="I106" s="103"/>
      <c r="J106" s="103"/>
    </row>
    <row r="107" spans="6:10" ht="12.75">
      <c r="F107" s="103"/>
      <c r="G107" s="103"/>
      <c r="H107" s="103"/>
      <c r="I107" s="103"/>
      <c r="J107" s="103"/>
    </row>
    <row r="108" spans="6:10" ht="12.75">
      <c r="F108" s="103"/>
      <c r="G108" s="103"/>
      <c r="H108" s="103"/>
      <c r="I108" s="103"/>
      <c r="J108" s="103"/>
    </row>
    <row r="109" spans="6:10" ht="12.75">
      <c r="F109" s="103"/>
      <c r="G109" s="103"/>
      <c r="H109" s="103"/>
      <c r="I109" s="103"/>
      <c r="J109" s="103"/>
    </row>
    <row r="110" spans="6:10" ht="12.75">
      <c r="F110" s="103"/>
      <c r="G110" s="103"/>
      <c r="H110" s="103"/>
      <c r="I110" s="103"/>
      <c r="J110" s="103"/>
    </row>
    <row r="111" spans="6:10" ht="12.75">
      <c r="F111" s="103"/>
      <c r="G111" s="103"/>
      <c r="H111" s="103"/>
      <c r="I111" s="103"/>
      <c r="J111" s="103"/>
    </row>
    <row r="112" spans="6:10" ht="12.75">
      <c r="F112" s="103"/>
      <c r="G112" s="103"/>
      <c r="H112" s="103"/>
      <c r="I112" s="103"/>
      <c r="J112" s="103"/>
    </row>
    <row r="113" spans="6:10" ht="12.75">
      <c r="F113" s="103"/>
      <c r="G113" s="103"/>
      <c r="H113" s="103"/>
      <c r="I113" s="103"/>
      <c r="J113" s="103"/>
    </row>
    <row r="114" spans="6:10" ht="12.75">
      <c r="F114" s="103"/>
      <c r="G114" s="103"/>
      <c r="H114" s="103"/>
      <c r="I114" s="103"/>
      <c r="J114" s="103"/>
    </row>
    <row r="115" spans="6:10" ht="12.75">
      <c r="F115" s="103"/>
      <c r="G115" s="103"/>
      <c r="H115" s="103"/>
      <c r="I115" s="103"/>
      <c r="J115" s="103"/>
    </row>
    <row r="116" spans="6:10" ht="12.75">
      <c r="F116" s="103"/>
      <c r="G116" s="103"/>
      <c r="H116" s="103"/>
      <c r="I116" s="103"/>
      <c r="J116" s="103"/>
    </row>
    <row r="117" spans="6:10" ht="12.75">
      <c r="F117" s="103"/>
      <c r="G117" s="103"/>
      <c r="H117" s="103"/>
      <c r="I117" s="103"/>
      <c r="J117" s="103"/>
    </row>
    <row r="118" spans="6:10" ht="12.75">
      <c r="F118" s="103"/>
      <c r="G118" s="103"/>
      <c r="H118" s="103"/>
      <c r="I118" s="103"/>
      <c r="J118" s="103"/>
    </row>
    <row r="119" spans="6:10" ht="12.75">
      <c r="F119" s="103"/>
      <c r="G119" s="103"/>
      <c r="H119" s="103"/>
      <c r="I119" s="103"/>
      <c r="J119" s="103"/>
    </row>
    <row r="120" spans="6:10" ht="12.75">
      <c r="F120" s="103"/>
      <c r="G120" s="103"/>
      <c r="H120" s="103"/>
      <c r="I120" s="103"/>
      <c r="J120" s="103"/>
    </row>
    <row r="121" spans="6:10" ht="12.75">
      <c r="F121" s="103"/>
      <c r="G121" s="103"/>
      <c r="H121" s="103"/>
      <c r="I121" s="103"/>
      <c r="J121" s="103"/>
    </row>
    <row r="122" spans="6:10" ht="12.75">
      <c r="F122" s="103"/>
      <c r="G122" s="103"/>
      <c r="H122" s="103"/>
      <c r="I122" s="103"/>
      <c r="J122" s="103"/>
    </row>
    <row r="123" spans="6:10" ht="12.75">
      <c r="F123" s="103"/>
      <c r="G123" s="103"/>
      <c r="H123" s="103"/>
      <c r="I123" s="103"/>
      <c r="J123" s="103"/>
    </row>
    <row r="124" spans="6:10" ht="12.75">
      <c r="F124" s="103"/>
      <c r="G124" s="103"/>
      <c r="H124" s="103"/>
      <c r="I124" s="103"/>
      <c r="J124" s="103"/>
    </row>
    <row r="125" spans="6:10" ht="12.75">
      <c r="F125" s="103"/>
      <c r="G125" s="103"/>
      <c r="H125" s="103"/>
      <c r="I125" s="103"/>
      <c r="J125" s="103"/>
    </row>
    <row r="126" spans="6:10" ht="12.75">
      <c r="F126" s="103"/>
      <c r="G126" s="103"/>
      <c r="H126" s="103"/>
      <c r="I126" s="103"/>
      <c r="J126" s="103"/>
    </row>
    <row r="127" spans="6:10" ht="12.75">
      <c r="F127" s="103"/>
      <c r="G127" s="103"/>
      <c r="H127" s="103"/>
      <c r="I127" s="103"/>
      <c r="J127" s="103"/>
    </row>
    <row r="128" spans="6:10" ht="12.75">
      <c r="F128" s="103"/>
      <c r="G128" s="103"/>
      <c r="H128" s="103"/>
      <c r="I128" s="103"/>
      <c r="J128" s="103"/>
    </row>
    <row r="129" spans="6:10" ht="12.75">
      <c r="F129" s="103"/>
      <c r="G129" s="103"/>
      <c r="H129" s="103"/>
      <c r="I129" s="103"/>
      <c r="J129" s="103"/>
    </row>
    <row r="130" spans="6:10" ht="12.75">
      <c r="F130" s="103"/>
      <c r="G130" s="103"/>
      <c r="H130" s="103"/>
      <c r="I130" s="103"/>
      <c r="J130" s="103"/>
    </row>
    <row r="131" spans="6:10" ht="12.75">
      <c r="F131" s="103"/>
      <c r="G131" s="103"/>
      <c r="H131" s="103"/>
      <c r="I131" s="103"/>
      <c r="J131" s="103"/>
    </row>
    <row r="132" spans="6:10" ht="12.75">
      <c r="F132" s="103"/>
      <c r="G132" s="103"/>
      <c r="H132" s="103"/>
      <c r="I132" s="103"/>
      <c r="J132" s="103"/>
    </row>
    <row r="133" spans="6:10" ht="12.75">
      <c r="F133" s="103"/>
      <c r="G133" s="103"/>
      <c r="H133" s="103"/>
      <c r="I133" s="103"/>
      <c r="J133" s="103"/>
    </row>
    <row r="134" spans="6:10" ht="12.75">
      <c r="F134" s="103"/>
      <c r="G134" s="103"/>
      <c r="H134" s="103"/>
      <c r="I134" s="103"/>
      <c r="J134" s="103"/>
    </row>
    <row r="135" spans="6:10" ht="12.75">
      <c r="F135" s="103"/>
      <c r="G135" s="103"/>
      <c r="H135" s="103"/>
      <c r="I135" s="103"/>
      <c r="J135" s="103"/>
    </row>
    <row r="136" spans="6:10" ht="12.75">
      <c r="F136" s="103"/>
      <c r="G136" s="103"/>
      <c r="H136" s="103"/>
      <c r="I136" s="103"/>
      <c r="J136" s="103"/>
    </row>
    <row r="137" spans="6:10" ht="12.75">
      <c r="F137" s="103"/>
      <c r="G137" s="103"/>
      <c r="H137" s="103"/>
      <c r="I137" s="103"/>
      <c r="J137" s="103"/>
    </row>
    <row r="138" spans="6:10" ht="12.75">
      <c r="F138" s="103"/>
      <c r="G138" s="103"/>
      <c r="H138" s="103"/>
      <c r="I138" s="103"/>
      <c r="J138" s="103"/>
    </row>
    <row r="139" spans="6:10" ht="12.75">
      <c r="F139" s="103"/>
      <c r="G139" s="103"/>
      <c r="H139" s="103"/>
      <c r="I139" s="103"/>
      <c r="J139" s="103"/>
    </row>
    <row r="140" spans="6:10" ht="12.75">
      <c r="F140" s="103"/>
      <c r="G140" s="103"/>
      <c r="H140" s="103"/>
      <c r="I140" s="103"/>
      <c r="J140" s="103"/>
    </row>
    <row r="141" spans="6:10" ht="12.75">
      <c r="F141" s="103"/>
      <c r="G141" s="103"/>
      <c r="H141" s="103"/>
      <c r="I141" s="103"/>
      <c r="J141" s="103"/>
    </row>
    <row r="142" spans="6:10" ht="12.75">
      <c r="F142" s="103"/>
      <c r="G142" s="103"/>
      <c r="H142" s="103"/>
      <c r="I142" s="103"/>
      <c r="J142" s="103"/>
    </row>
    <row r="143" spans="6:10" ht="12.75">
      <c r="F143" s="103"/>
      <c r="G143" s="103"/>
      <c r="H143" s="103"/>
      <c r="I143" s="103"/>
      <c r="J143" s="103"/>
    </row>
    <row r="144" spans="6:10" ht="12.75">
      <c r="F144" s="103"/>
      <c r="G144" s="103"/>
      <c r="H144" s="103"/>
      <c r="I144" s="103"/>
      <c r="J144" s="103"/>
    </row>
    <row r="145" spans="6:10" ht="12.75">
      <c r="F145" s="103"/>
      <c r="G145" s="103"/>
      <c r="H145" s="103"/>
      <c r="I145" s="103"/>
      <c r="J145" s="103"/>
    </row>
    <row r="146" spans="6:10" ht="12.75">
      <c r="F146" s="103"/>
      <c r="G146" s="103"/>
      <c r="H146" s="103"/>
      <c r="I146" s="103"/>
      <c r="J146" s="103"/>
    </row>
    <row r="147" spans="6:10" ht="12.75">
      <c r="F147" s="103"/>
      <c r="G147" s="103"/>
      <c r="H147" s="103"/>
      <c r="I147" s="103"/>
      <c r="J147" s="103"/>
    </row>
    <row r="148" spans="6:10" ht="12.75">
      <c r="F148" s="103"/>
      <c r="G148" s="103"/>
      <c r="H148" s="103"/>
      <c r="I148" s="103"/>
      <c r="J148" s="103"/>
    </row>
    <row r="149" spans="6:10" ht="12.75">
      <c r="F149" s="103"/>
      <c r="G149" s="103"/>
      <c r="H149" s="103"/>
      <c r="I149" s="103"/>
      <c r="J149" s="103"/>
    </row>
    <row r="150" spans="6:10" ht="12.75">
      <c r="F150" s="103"/>
      <c r="G150" s="103"/>
      <c r="H150" s="103"/>
      <c r="I150" s="103"/>
      <c r="J150" s="103"/>
    </row>
    <row r="151" spans="6:10" ht="12.75">
      <c r="F151" s="103"/>
      <c r="G151" s="103"/>
      <c r="H151" s="103"/>
      <c r="I151" s="103"/>
      <c r="J151" s="103"/>
    </row>
    <row r="152" spans="6:10" ht="12.75">
      <c r="F152" s="103"/>
      <c r="G152" s="103"/>
      <c r="H152" s="103"/>
      <c r="I152" s="103"/>
      <c r="J152" s="103"/>
    </row>
    <row r="153" spans="6:10" ht="12.75">
      <c r="F153" s="103"/>
      <c r="G153" s="103"/>
      <c r="H153" s="103"/>
      <c r="I153" s="103"/>
      <c r="J153" s="103"/>
    </row>
    <row r="154" spans="6:10" ht="12.75">
      <c r="F154" s="103"/>
      <c r="G154" s="103"/>
      <c r="H154" s="103"/>
      <c r="I154" s="103"/>
      <c r="J154" s="103"/>
    </row>
    <row r="155" spans="6:10" ht="12.75">
      <c r="F155" s="103"/>
      <c r="G155" s="103"/>
      <c r="H155" s="103"/>
      <c r="I155" s="103"/>
      <c r="J155" s="103"/>
    </row>
    <row r="156" spans="6:10" ht="12.75">
      <c r="F156" s="103"/>
      <c r="G156" s="103"/>
      <c r="H156" s="103"/>
      <c r="I156" s="103"/>
      <c r="J156" s="103"/>
    </row>
    <row r="157" spans="6:10" ht="12.75">
      <c r="F157" s="103"/>
      <c r="G157" s="103"/>
      <c r="H157" s="103"/>
      <c r="I157" s="103"/>
      <c r="J157" s="103"/>
    </row>
    <row r="158" spans="6:10" ht="12.75">
      <c r="F158" s="103"/>
      <c r="G158" s="103"/>
      <c r="H158" s="103"/>
      <c r="I158" s="103"/>
      <c r="J158" s="103"/>
    </row>
    <row r="159" spans="6:10" ht="12.75">
      <c r="F159" s="103"/>
      <c r="G159" s="103"/>
      <c r="H159" s="103"/>
      <c r="I159" s="103"/>
      <c r="J159" s="103"/>
    </row>
    <row r="160" spans="6:10" ht="12.75">
      <c r="F160" s="103"/>
      <c r="G160" s="103"/>
      <c r="H160" s="103"/>
      <c r="I160" s="103"/>
      <c r="J160" s="103"/>
    </row>
    <row r="161" spans="6:10" ht="12.75">
      <c r="F161" s="103"/>
      <c r="G161" s="103"/>
      <c r="H161" s="103"/>
      <c r="I161" s="103"/>
      <c r="J161" s="103"/>
    </row>
    <row r="162" spans="6:10" ht="12.75">
      <c r="F162" s="103"/>
      <c r="G162" s="103"/>
      <c r="H162" s="103"/>
      <c r="I162" s="103"/>
      <c r="J162" s="103"/>
    </row>
    <row r="163" spans="6:10" ht="12.75">
      <c r="F163" s="103"/>
      <c r="G163" s="103"/>
      <c r="H163" s="103"/>
      <c r="I163" s="103"/>
      <c r="J163" s="103"/>
    </row>
    <row r="164" spans="6:10" ht="12.75">
      <c r="F164" s="103"/>
      <c r="G164" s="103"/>
      <c r="H164" s="103"/>
      <c r="I164" s="103"/>
      <c r="J164" s="103"/>
    </row>
    <row r="165" spans="6:10" ht="12.75">
      <c r="F165" s="103"/>
      <c r="G165" s="103"/>
      <c r="H165" s="103"/>
      <c r="I165" s="103"/>
      <c r="J165" s="103"/>
    </row>
    <row r="166" spans="6:10" ht="12.75">
      <c r="F166" s="103"/>
      <c r="G166" s="103"/>
      <c r="H166" s="103"/>
      <c r="I166" s="103"/>
      <c r="J166" s="103"/>
    </row>
    <row r="167" spans="6:10" ht="12.75">
      <c r="F167" s="103"/>
      <c r="G167" s="103"/>
      <c r="H167" s="103"/>
      <c r="I167" s="103"/>
      <c r="J167" s="103"/>
    </row>
    <row r="168" spans="6:10" ht="12.75">
      <c r="F168" s="103"/>
      <c r="G168" s="103"/>
      <c r="H168" s="103"/>
      <c r="I168" s="103"/>
      <c r="J168" s="103"/>
    </row>
    <row r="169" spans="6:10" ht="12.75">
      <c r="F169" s="103"/>
      <c r="G169" s="103"/>
      <c r="H169" s="103"/>
      <c r="I169" s="103"/>
      <c r="J169" s="103"/>
    </row>
    <row r="170" spans="6:10" ht="12.75">
      <c r="F170" s="103"/>
      <c r="G170" s="103"/>
      <c r="H170" s="103"/>
      <c r="I170" s="103"/>
      <c r="J170" s="103"/>
    </row>
    <row r="171" spans="6:10" ht="12.75">
      <c r="F171" s="103"/>
      <c r="G171" s="103"/>
      <c r="H171" s="103"/>
      <c r="I171" s="103"/>
      <c r="J171" s="103"/>
    </row>
    <row r="172" spans="6:10" ht="12.75">
      <c r="F172" s="103"/>
      <c r="G172" s="103"/>
      <c r="H172" s="103"/>
      <c r="I172" s="103"/>
      <c r="J172" s="103"/>
    </row>
    <row r="173" spans="6:10" ht="12.75">
      <c r="F173" s="103"/>
      <c r="G173" s="103"/>
      <c r="H173" s="103"/>
      <c r="I173" s="103"/>
      <c r="J173" s="103"/>
    </row>
    <row r="174" spans="6:10" ht="12.75">
      <c r="F174" s="103"/>
      <c r="G174" s="103"/>
      <c r="H174" s="103"/>
      <c r="I174" s="103"/>
      <c r="J174" s="103"/>
    </row>
    <row r="175" spans="6:10" ht="12.75">
      <c r="F175" s="103"/>
      <c r="G175" s="103"/>
      <c r="H175" s="103"/>
      <c r="I175" s="103"/>
      <c r="J175" s="103"/>
    </row>
    <row r="176" spans="6:10" ht="12.75">
      <c r="F176" s="103"/>
      <c r="G176" s="103"/>
      <c r="H176" s="103"/>
      <c r="I176" s="103"/>
      <c r="J176" s="103"/>
    </row>
    <row r="177" spans="6:10" ht="12.75">
      <c r="F177" s="103"/>
      <c r="G177" s="103"/>
      <c r="H177" s="103"/>
      <c r="I177" s="103"/>
      <c r="J177" s="103"/>
    </row>
    <row r="178" spans="6:10" ht="12.75">
      <c r="F178" s="103"/>
      <c r="G178" s="103"/>
      <c r="H178" s="103"/>
      <c r="I178" s="103"/>
      <c r="J178" s="103"/>
    </row>
    <row r="179" spans="6:10" ht="12.75">
      <c r="F179" s="103"/>
      <c r="G179" s="103"/>
      <c r="H179" s="103"/>
      <c r="I179" s="103"/>
      <c r="J179" s="103"/>
    </row>
    <row r="180" spans="6:10" ht="12.75">
      <c r="F180" s="103"/>
      <c r="G180" s="103"/>
      <c r="H180" s="103"/>
      <c r="I180" s="103"/>
      <c r="J180" s="103"/>
    </row>
    <row r="181" spans="6:10" ht="12.75">
      <c r="F181" s="103"/>
      <c r="G181" s="103"/>
      <c r="H181" s="103"/>
      <c r="I181" s="103"/>
      <c r="J181" s="103"/>
    </row>
    <row r="182" spans="6:10" ht="12.75">
      <c r="F182" s="103"/>
      <c r="G182" s="103"/>
      <c r="H182" s="103"/>
      <c r="I182" s="103"/>
      <c r="J182" s="103"/>
    </row>
    <row r="183" spans="6:10" ht="12.75">
      <c r="F183" s="103"/>
      <c r="G183" s="103"/>
      <c r="H183" s="103"/>
      <c r="I183" s="103"/>
      <c r="J183" s="103"/>
    </row>
    <row r="184" spans="6:10" ht="12.75">
      <c r="F184" s="103"/>
      <c r="G184" s="103"/>
      <c r="H184" s="103"/>
      <c r="I184" s="103"/>
      <c r="J184" s="103"/>
    </row>
    <row r="185" spans="6:10" ht="12.75">
      <c r="F185" s="103"/>
      <c r="G185" s="103"/>
      <c r="H185" s="103"/>
      <c r="I185" s="103"/>
      <c r="J185" s="103"/>
    </row>
    <row r="186" spans="6:10" ht="12.75">
      <c r="F186" s="103"/>
      <c r="G186" s="103"/>
      <c r="H186" s="103"/>
      <c r="I186" s="103"/>
      <c r="J186" s="103"/>
    </row>
    <row r="187" spans="6:10" ht="12.75">
      <c r="F187" s="103"/>
      <c r="G187" s="103"/>
      <c r="H187" s="103"/>
      <c r="I187" s="103"/>
      <c r="J187" s="103"/>
    </row>
    <row r="188" spans="6:10" ht="12.75">
      <c r="F188" s="103"/>
      <c r="G188" s="103"/>
      <c r="H188" s="103"/>
      <c r="I188" s="103"/>
      <c r="J188" s="103"/>
    </row>
    <row r="189" spans="6:10" ht="12.75">
      <c r="F189" s="103"/>
      <c r="G189" s="103"/>
      <c r="H189" s="103"/>
      <c r="I189" s="103"/>
      <c r="J189" s="103"/>
    </row>
    <row r="190" spans="6:10" ht="12.75">
      <c r="F190" s="103"/>
      <c r="G190" s="103"/>
      <c r="H190" s="103"/>
      <c r="I190" s="103"/>
      <c r="J190" s="103"/>
    </row>
    <row r="191" spans="6:10" ht="12.75">
      <c r="F191" s="103"/>
      <c r="G191" s="103"/>
      <c r="H191" s="103"/>
      <c r="I191" s="103"/>
      <c r="J191" s="103"/>
    </row>
    <row r="192" spans="6:10" ht="12.75">
      <c r="F192" s="103"/>
      <c r="G192" s="103"/>
      <c r="H192" s="103"/>
      <c r="I192" s="103"/>
      <c r="J192" s="103"/>
    </row>
    <row r="193" spans="6:10" ht="12.75">
      <c r="F193" s="103"/>
      <c r="G193" s="103"/>
      <c r="H193" s="103"/>
      <c r="I193" s="103"/>
      <c r="J193" s="103"/>
    </row>
    <row r="194" spans="6:10" ht="12.75">
      <c r="F194" s="103"/>
      <c r="G194" s="103"/>
      <c r="H194" s="103"/>
      <c r="I194" s="103"/>
      <c r="J194" s="103"/>
    </row>
    <row r="195" spans="6:10" ht="12.75">
      <c r="F195" s="103"/>
      <c r="G195" s="103"/>
      <c r="H195" s="103"/>
      <c r="I195" s="103"/>
      <c r="J195" s="103"/>
    </row>
    <row r="196" spans="6:10" ht="12.75">
      <c r="F196" s="103"/>
      <c r="G196" s="103"/>
      <c r="H196" s="103"/>
      <c r="I196" s="103"/>
      <c r="J196" s="103"/>
    </row>
    <row r="197" spans="6:10" ht="12.75">
      <c r="F197" s="103"/>
      <c r="G197" s="103"/>
      <c r="H197" s="103"/>
      <c r="I197" s="103"/>
      <c r="J197" s="103"/>
    </row>
    <row r="198" spans="6:10" ht="12.75">
      <c r="F198" s="103"/>
      <c r="G198" s="103"/>
      <c r="H198" s="103"/>
      <c r="I198" s="103"/>
      <c r="J198" s="103"/>
    </row>
    <row r="199" spans="6:10" ht="12.75">
      <c r="F199" s="103"/>
      <c r="G199" s="103"/>
      <c r="H199" s="103"/>
      <c r="I199" s="103"/>
      <c r="J199" s="103"/>
    </row>
    <row r="200" spans="6:10" ht="12.75">
      <c r="F200" s="103"/>
      <c r="G200" s="103"/>
      <c r="H200" s="103"/>
      <c r="I200" s="103"/>
      <c r="J200" s="103"/>
    </row>
    <row r="201" spans="6:10" ht="12.75">
      <c r="F201" s="103"/>
      <c r="G201" s="103"/>
      <c r="H201" s="103"/>
      <c r="I201" s="103"/>
      <c r="J201" s="103"/>
    </row>
    <row r="202" spans="6:10" ht="12.75">
      <c r="F202" s="103"/>
      <c r="G202" s="103"/>
      <c r="H202" s="103"/>
      <c r="I202" s="103"/>
      <c r="J202" s="103"/>
    </row>
    <row r="203" spans="6:10" ht="12.75">
      <c r="F203" s="103"/>
      <c r="G203" s="103"/>
      <c r="H203" s="103"/>
      <c r="I203" s="103"/>
      <c r="J203" s="103"/>
    </row>
    <row r="204" spans="6:10" ht="12.75">
      <c r="F204" s="103"/>
      <c r="G204" s="103"/>
      <c r="H204" s="103"/>
      <c r="I204" s="103"/>
      <c r="J204" s="103"/>
    </row>
    <row r="205" spans="6:10" ht="12.75">
      <c r="F205" s="103"/>
      <c r="G205" s="103"/>
      <c r="H205" s="103"/>
      <c r="I205" s="103"/>
      <c r="J205" s="103"/>
    </row>
    <row r="206" spans="6:10" ht="12.75">
      <c r="F206" s="103"/>
      <c r="G206" s="103"/>
      <c r="H206" s="103"/>
      <c r="I206" s="103"/>
      <c r="J206" s="103"/>
    </row>
    <row r="207" spans="6:10" ht="12.75">
      <c r="F207" s="103"/>
      <c r="G207" s="103"/>
      <c r="H207" s="103"/>
      <c r="I207" s="103"/>
      <c r="J207" s="103"/>
    </row>
    <row r="208" spans="6:10" ht="12.75">
      <c r="F208" s="103"/>
      <c r="G208" s="103"/>
      <c r="H208" s="103"/>
      <c r="I208" s="103"/>
      <c r="J208" s="103"/>
    </row>
    <row r="209" spans="6:10" ht="12.75">
      <c r="F209" s="103"/>
      <c r="G209" s="103"/>
      <c r="H209" s="103"/>
      <c r="I209" s="103"/>
      <c r="J209" s="103"/>
    </row>
    <row r="210" spans="6:10" ht="12.75">
      <c r="F210" s="103"/>
      <c r="G210" s="103"/>
      <c r="H210" s="103"/>
      <c r="I210" s="103"/>
      <c r="J210" s="103"/>
    </row>
    <row r="211" spans="6:10" ht="12.75">
      <c r="F211" s="103"/>
      <c r="G211" s="103"/>
      <c r="H211" s="103"/>
      <c r="I211" s="103"/>
      <c r="J211" s="103"/>
    </row>
    <row r="212" spans="6:10" ht="12.75">
      <c r="F212" s="103"/>
      <c r="G212" s="103"/>
      <c r="H212" s="103"/>
      <c r="I212" s="103"/>
      <c r="J212" s="103"/>
    </row>
    <row r="213" spans="6:10" ht="12.75">
      <c r="F213" s="103"/>
      <c r="G213" s="103"/>
      <c r="H213" s="103"/>
      <c r="I213" s="103"/>
      <c r="J213" s="103"/>
    </row>
    <row r="214" spans="6:10" ht="12.75">
      <c r="F214" s="103"/>
      <c r="G214" s="103"/>
      <c r="H214" s="103"/>
      <c r="I214" s="103"/>
      <c r="J214" s="103"/>
    </row>
    <row r="215" spans="6:10" ht="12.75">
      <c r="F215" s="103"/>
      <c r="G215" s="103"/>
      <c r="H215" s="103"/>
      <c r="I215" s="103"/>
      <c r="J215" s="103"/>
    </row>
    <row r="216" spans="6:10" ht="12.75">
      <c r="F216" s="103"/>
      <c r="G216" s="103"/>
      <c r="H216" s="103"/>
      <c r="I216" s="103"/>
      <c r="J216" s="103"/>
    </row>
    <row r="217" spans="6:10" ht="12.75">
      <c r="F217" s="103"/>
      <c r="G217" s="103"/>
      <c r="H217" s="103"/>
      <c r="I217" s="103"/>
      <c r="J217" s="103"/>
    </row>
    <row r="218" spans="6:10" ht="12.75">
      <c r="F218" s="103"/>
      <c r="G218" s="103"/>
      <c r="H218" s="103"/>
      <c r="I218" s="103"/>
      <c r="J218" s="103"/>
    </row>
    <row r="219" spans="6:10" ht="12.75">
      <c r="F219" s="103"/>
      <c r="G219" s="103"/>
      <c r="H219" s="103"/>
      <c r="I219" s="103"/>
      <c r="J219" s="103"/>
    </row>
    <row r="220" spans="6:10" ht="12.75">
      <c r="F220" s="103"/>
      <c r="G220" s="103"/>
      <c r="H220" s="103"/>
      <c r="I220" s="103"/>
      <c r="J220" s="103"/>
    </row>
    <row r="221" spans="6:10" ht="12.75">
      <c r="F221" s="103"/>
      <c r="G221" s="103"/>
      <c r="H221" s="103"/>
      <c r="I221" s="103"/>
      <c r="J221" s="103"/>
    </row>
    <row r="222" spans="6:10" ht="12.75">
      <c r="F222" s="103"/>
      <c r="G222" s="103"/>
      <c r="H222" s="103"/>
      <c r="I222" s="103"/>
      <c r="J222" s="103"/>
    </row>
    <row r="223" spans="6:10" ht="12.75">
      <c r="F223" s="103"/>
      <c r="G223" s="103"/>
      <c r="H223" s="103"/>
      <c r="I223" s="103"/>
      <c r="J223" s="103"/>
    </row>
    <row r="224" spans="6:10" ht="12.75">
      <c r="F224" s="103"/>
      <c r="G224" s="103"/>
      <c r="H224" s="103"/>
      <c r="I224" s="103"/>
      <c r="J224" s="103"/>
    </row>
    <row r="225" spans="6:10" ht="12.75">
      <c r="F225" s="103"/>
      <c r="G225" s="103"/>
      <c r="H225" s="103"/>
      <c r="I225" s="103"/>
      <c r="J225" s="103"/>
    </row>
    <row r="226" spans="6:10" ht="12.75">
      <c r="F226" s="103"/>
      <c r="G226" s="103"/>
      <c r="H226" s="103"/>
      <c r="I226" s="103"/>
      <c r="J226" s="103"/>
    </row>
    <row r="227" spans="6:10" ht="12.75">
      <c r="F227" s="103"/>
      <c r="G227" s="103"/>
      <c r="H227" s="103"/>
      <c r="I227" s="103"/>
      <c r="J227" s="103"/>
    </row>
    <row r="228" spans="6:10" ht="12.75">
      <c r="F228" s="103"/>
      <c r="G228" s="103"/>
      <c r="H228" s="103"/>
      <c r="I228" s="103"/>
      <c r="J228" s="103"/>
    </row>
    <row r="229" spans="6:10" ht="12.75">
      <c r="F229" s="103"/>
      <c r="G229" s="103"/>
      <c r="H229" s="103"/>
      <c r="I229" s="103"/>
      <c r="J229" s="103"/>
    </row>
    <row r="230" spans="6:10" ht="12.75">
      <c r="F230" s="103"/>
      <c r="G230" s="103"/>
      <c r="H230" s="103"/>
      <c r="I230" s="103"/>
      <c r="J230" s="103"/>
    </row>
    <row r="231" spans="6:10" ht="12.75">
      <c r="F231" s="103"/>
      <c r="G231" s="103"/>
      <c r="H231" s="103"/>
      <c r="I231" s="103"/>
      <c r="J231" s="103"/>
    </row>
    <row r="232" spans="6:10" ht="12.75">
      <c r="F232" s="103"/>
      <c r="G232" s="103"/>
      <c r="H232" s="103"/>
      <c r="I232" s="103"/>
      <c r="J232" s="103"/>
    </row>
    <row r="233" spans="6:10" ht="12.75">
      <c r="F233" s="103"/>
      <c r="G233" s="103"/>
      <c r="H233" s="103"/>
      <c r="I233" s="103"/>
      <c r="J233" s="103"/>
    </row>
    <row r="234" spans="6:10" ht="12.75">
      <c r="F234" s="103"/>
      <c r="G234" s="103"/>
      <c r="H234" s="103"/>
      <c r="I234" s="103"/>
      <c r="J234" s="103"/>
    </row>
    <row r="235" spans="6:10" ht="12.75">
      <c r="F235" s="103"/>
      <c r="G235" s="103"/>
      <c r="H235" s="103"/>
      <c r="I235" s="103"/>
      <c r="J235" s="103"/>
    </row>
    <row r="236" spans="6:10" ht="12.75">
      <c r="F236" s="103"/>
      <c r="G236" s="103"/>
      <c r="H236" s="103"/>
      <c r="I236" s="103"/>
      <c r="J236" s="103"/>
    </row>
    <row r="237" spans="6:10" ht="12.75">
      <c r="F237" s="103"/>
      <c r="G237" s="103"/>
      <c r="H237" s="103"/>
      <c r="I237" s="103"/>
      <c r="J237" s="103"/>
    </row>
    <row r="238" spans="6:10" ht="12.75">
      <c r="F238" s="103"/>
      <c r="G238" s="103"/>
      <c r="H238" s="103"/>
      <c r="I238" s="103"/>
      <c r="J238" s="103"/>
    </row>
    <row r="239" spans="6:10" ht="12.75">
      <c r="F239" s="103"/>
      <c r="G239" s="103"/>
      <c r="H239" s="103"/>
      <c r="I239" s="103"/>
      <c r="J239" s="103"/>
    </row>
    <row r="240" spans="6:10" ht="12.75">
      <c r="F240" s="103"/>
      <c r="G240" s="103"/>
      <c r="H240" s="103"/>
      <c r="I240" s="103"/>
      <c r="J240" s="103"/>
    </row>
    <row r="241" spans="6:10" ht="12.75">
      <c r="F241" s="103"/>
      <c r="G241" s="103"/>
      <c r="H241" s="103"/>
      <c r="I241" s="103"/>
      <c r="J241" s="103"/>
    </row>
    <row r="242" spans="6:10" ht="12.75">
      <c r="F242" s="103"/>
      <c r="G242" s="103"/>
      <c r="H242" s="103"/>
      <c r="I242" s="103"/>
      <c r="J242" s="103"/>
    </row>
    <row r="243" spans="6:10" ht="12.75">
      <c r="F243" s="103"/>
      <c r="G243" s="103"/>
      <c r="H243" s="103"/>
      <c r="I243" s="103"/>
      <c r="J243" s="103"/>
    </row>
    <row r="244" spans="6:10" ht="12.75">
      <c r="F244" s="103"/>
      <c r="G244" s="103"/>
      <c r="H244" s="103"/>
      <c r="I244" s="103"/>
      <c r="J244" s="103"/>
    </row>
    <row r="245" spans="6:10" ht="12.75">
      <c r="F245" s="103"/>
      <c r="G245" s="103"/>
      <c r="H245" s="103"/>
      <c r="I245" s="103"/>
      <c r="J245" s="103"/>
    </row>
    <row r="246" spans="6:10" ht="12.75">
      <c r="F246" s="103"/>
      <c r="G246" s="103"/>
      <c r="H246" s="103"/>
      <c r="I246" s="103"/>
      <c r="J246" s="103"/>
    </row>
    <row r="247" spans="6:10" ht="12.75">
      <c r="F247" s="103"/>
      <c r="G247" s="103"/>
      <c r="H247" s="103"/>
      <c r="I247" s="103"/>
      <c r="J247" s="103"/>
    </row>
    <row r="248" spans="6:10" ht="12.75">
      <c r="F248" s="103"/>
      <c r="G248" s="103"/>
      <c r="H248" s="103"/>
      <c r="I248" s="103"/>
      <c r="J248" s="103"/>
    </row>
    <row r="249" spans="6:10" ht="12.75">
      <c r="F249" s="103"/>
      <c r="G249" s="103"/>
      <c r="H249" s="103"/>
      <c r="I249" s="103"/>
      <c r="J249" s="103"/>
    </row>
    <row r="250" spans="6:10" ht="12.75">
      <c r="F250" s="103"/>
      <c r="G250" s="103"/>
      <c r="H250" s="103"/>
      <c r="I250" s="103"/>
      <c r="J250" s="103"/>
    </row>
    <row r="251" spans="6:10" ht="12.75">
      <c r="F251" s="103"/>
      <c r="G251" s="103"/>
      <c r="H251" s="103"/>
      <c r="I251" s="103"/>
      <c r="J251" s="103"/>
    </row>
    <row r="252" spans="6:10" ht="12.75">
      <c r="F252" s="103"/>
      <c r="G252" s="103"/>
      <c r="H252" s="103"/>
      <c r="I252" s="103"/>
      <c r="J252" s="103"/>
    </row>
    <row r="253" spans="6:10" ht="12.75">
      <c r="F253" s="103"/>
      <c r="G253" s="103"/>
      <c r="H253" s="103"/>
      <c r="I253" s="103"/>
      <c r="J253" s="103"/>
    </row>
    <row r="254" spans="6:10" ht="12.75">
      <c r="F254" s="103"/>
      <c r="G254" s="103"/>
      <c r="H254" s="103"/>
      <c r="I254" s="103"/>
      <c r="J254" s="103"/>
    </row>
    <row r="255" spans="6:10" ht="12.75">
      <c r="F255" s="103"/>
      <c r="G255" s="103"/>
      <c r="H255" s="103"/>
      <c r="I255" s="103"/>
      <c r="J255" s="103"/>
    </row>
    <row r="256" spans="6:10" ht="12.75">
      <c r="F256" s="103"/>
      <c r="G256" s="103"/>
      <c r="H256" s="103"/>
      <c r="I256" s="103"/>
      <c r="J256" s="103"/>
    </row>
    <row r="257" spans="6:10" ht="12.75">
      <c r="F257" s="103"/>
      <c r="G257" s="103"/>
      <c r="H257" s="103"/>
      <c r="I257" s="103"/>
      <c r="J257" s="103"/>
    </row>
    <row r="258" spans="6:10" ht="12.75">
      <c r="F258" s="103"/>
      <c r="G258" s="103"/>
      <c r="H258" s="103"/>
      <c r="I258" s="103"/>
      <c r="J258" s="103"/>
    </row>
    <row r="259" spans="6:10" ht="12.75">
      <c r="F259" s="103"/>
      <c r="G259" s="103"/>
      <c r="H259" s="103"/>
      <c r="I259" s="103"/>
      <c r="J259" s="103"/>
    </row>
    <row r="260" spans="6:10" ht="12.75">
      <c r="F260" s="103"/>
      <c r="G260" s="103"/>
      <c r="H260" s="103"/>
      <c r="I260" s="103"/>
      <c r="J260" s="103"/>
    </row>
    <row r="261" spans="6:10" ht="12.75">
      <c r="F261" s="103"/>
      <c r="G261" s="103"/>
      <c r="H261" s="103"/>
      <c r="I261" s="103"/>
      <c r="J261" s="103"/>
    </row>
    <row r="262" spans="6:10" ht="12.75">
      <c r="F262" s="103"/>
      <c r="G262" s="103"/>
      <c r="H262" s="103"/>
      <c r="I262" s="103"/>
      <c r="J262" s="103"/>
    </row>
    <row r="263" spans="6:10" ht="12.75">
      <c r="F263" s="103"/>
      <c r="G263" s="103"/>
      <c r="H263" s="103"/>
      <c r="I263" s="103"/>
      <c r="J263" s="103"/>
    </row>
    <row r="264" spans="6:10" ht="12.75">
      <c r="F264" s="103"/>
      <c r="G264" s="103"/>
      <c r="H264" s="103"/>
      <c r="I264" s="103"/>
      <c r="J264" s="103"/>
    </row>
    <row r="265" spans="6:10" ht="12.75">
      <c r="F265" s="103"/>
      <c r="G265" s="103"/>
      <c r="H265" s="103"/>
      <c r="I265" s="103"/>
      <c r="J265" s="103"/>
    </row>
    <row r="266" spans="6:10" ht="12.75">
      <c r="F266" s="103"/>
      <c r="G266" s="103"/>
      <c r="H266" s="103"/>
      <c r="I266" s="103"/>
      <c r="J266" s="103"/>
    </row>
    <row r="267" spans="6:10" ht="12.75">
      <c r="F267" s="103"/>
      <c r="G267" s="103"/>
      <c r="H267" s="103"/>
      <c r="I267" s="103"/>
      <c r="J267" s="103"/>
    </row>
    <row r="268" spans="6:10" ht="12.75">
      <c r="F268" s="103"/>
      <c r="G268" s="103"/>
      <c r="H268" s="103"/>
      <c r="I268" s="103"/>
      <c r="J268" s="103"/>
    </row>
    <row r="269" spans="6:10" ht="12.75">
      <c r="F269" s="103"/>
      <c r="G269" s="103"/>
      <c r="H269" s="103"/>
      <c r="I269" s="103"/>
      <c r="J269" s="103"/>
    </row>
    <row r="270" spans="6:10" ht="12.75">
      <c r="F270" s="103"/>
      <c r="G270" s="103"/>
      <c r="H270" s="103"/>
      <c r="I270" s="103"/>
      <c r="J270" s="103"/>
    </row>
    <row r="271" spans="6:10" ht="12.75">
      <c r="F271" s="103"/>
      <c r="G271" s="103"/>
      <c r="H271" s="103"/>
      <c r="I271" s="103"/>
      <c r="J271" s="103"/>
    </row>
    <row r="272" spans="6:10" ht="12.75">
      <c r="F272" s="103"/>
      <c r="G272" s="103"/>
      <c r="H272" s="103"/>
      <c r="I272" s="103"/>
      <c r="J272" s="103"/>
    </row>
    <row r="273" spans="6:10" ht="12.75">
      <c r="F273" s="103"/>
      <c r="G273" s="103"/>
      <c r="H273" s="103"/>
      <c r="I273" s="103"/>
      <c r="J273" s="103"/>
    </row>
    <row r="274" spans="6:10" ht="12.75">
      <c r="F274" s="103"/>
      <c r="G274" s="103"/>
      <c r="H274" s="103"/>
      <c r="I274" s="103"/>
      <c r="J274" s="103"/>
    </row>
    <row r="275" spans="6:10" ht="12.75">
      <c r="F275" s="103"/>
      <c r="G275" s="103"/>
      <c r="H275" s="103"/>
      <c r="I275" s="103"/>
      <c r="J275" s="103"/>
    </row>
    <row r="276" spans="6:10" ht="12.75">
      <c r="F276" s="103"/>
      <c r="G276" s="103"/>
      <c r="H276" s="103"/>
      <c r="I276" s="103"/>
      <c r="J276" s="103"/>
    </row>
    <row r="277" spans="6:10" ht="12.75">
      <c r="F277" s="103"/>
      <c r="G277" s="103"/>
      <c r="H277" s="103"/>
      <c r="I277" s="103"/>
      <c r="J277" s="103"/>
    </row>
    <row r="278" spans="6:10" ht="12.75">
      <c r="F278" s="103"/>
      <c r="G278" s="103"/>
      <c r="H278" s="103"/>
      <c r="I278" s="103"/>
      <c r="J278" s="103"/>
    </row>
    <row r="279" spans="6:10" ht="12.75">
      <c r="F279" s="103"/>
      <c r="G279" s="103"/>
      <c r="H279" s="103"/>
      <c r="I279" s="103"/>
      <c r="J279" s="103"/>
    </row>
    <row r="280" spans="6:10" ht="12.75">
      <c r="F280" s="103"/>
      <c r="G280" s="103"/>
      <c r="H280" s="103"/>
      <c r="I280" s="103"/>
      <c r="J280" s="103"/>
    </row>
    <row r="281" spans="6:10" ht="12.75">
      <c r="F281" s="103"/>
      <c r="G281" s="103"/>
      <c r="H281" s="103"/>
      <c r="I281" s="103"/>
      <c r="J281" s="103"/>
    </row>
    <row r="282" spans="6:10" ht="12.75">
      <c r="F282" s="103"/>
      <c r="G282" s="103"/>
      <c r="H282" s="103"/>
      <c r="I282" s="103"/>
      <c r="J282" s="103"/>
    </row>
    <row r="283" spans="6:10" ht="12.75">
      <c r="F283" s="103"/>
      <c r="G283" s="103"/>
      <c r="H283" s="103"/>
      <c r="I283" s="103"/>
      <c r="J283" s="103"/>
    </row>
    <row r="284" spans="6:10" ht="12.75">
      <c r="F284" s="103"/>
      <c r="G284" s="103"/>
      <c r="H284" s="103"/>
      <c r="I284" s="103"/>
      <c r="J284" s="103"/>
    </row>
    <row r="285" spans="6:10" ht="12.75">
      <c r="F285" s="103"/>
      <c r="G285" s="103"/>
      <c r="H285" s="103"/>
      <c r="I285" s="103"/>
      <c r="J285" s="103"/>
    </row>
    <row r="286" spans="6:10" ht="12.75">
      <c r="F286" s="103"/>
      <c r="G286" s="103"/>
      <c r="H286" s="103"/>
      <c r="I286" s="103"/>
      <c r="J286" s="103"/>
    </row>
    <row r="287" spans="6:10" ht="12.75">
      <c r="F287" s="103"/>
      <c r="G287" s="103"/>
      <c r="H287" s="103"/>
      <c r="I287" s="103"/>
      <c r="J287" s="103"/>
    </row>
    <row r="288" spans="6:10" ht="12.75">
      <c r="F288" s="103"/>
      <c r="G288" s="103"/>
      <c r="H288" s="103"/>
      <c r="I288" s="103"/>
      <c r="J288" s="103"/>
    </row>
    <row r="289" spans="6:10" ht="12.75">
      <c r="F289" s="103"/>
      <c r="G289" s="103"/>
      <c r="H289" s="103"/>
      <c r="I289" s="103"/>
      <c r="J289" s="103"/>
    </row>
    <row r="290" spans="6:10" ht="12.75">
      <c r="F290" s="103"/>
      <c r="G290" s="103"/>
      <c r="H290" s="103"/>
      <c r="I290" s="103"/>
      <c r="J290" s="103"/>
    </row>
    <row r="291" spans="6:10" ht="12.75">
      <c r="F291" s="103"/>
      <c r="G291" s="103"/>
      <c r="H291" s="103"/>
      <c r="I291" s="103"/>
      <c r="J291" s="103"/>
    </row>
    <row r="292" spans="6:10" ht="12.75">
      <c r="F292" s="103"/>
      <c r="G292" s="103"/>
      <c r="H292" s="103"/>
      <c r="I292" s="103"/>
      <c r="J292" s="103"/>
    </row>
    <row r="293" spans="6:10" ht="12.75">
      <c r="F293" s="103"/>
      <c r="G293" s="103"/>
      <c r="H293" s="103"/>
      <c r="I293" s="103"/>
      <c r="J293" s="103"/>
    </row>
    <row r="294" spans="6:10" ht="12.75">
      <c r="F294" s="103"/>
      <c r="G294" s="103"/>
      <c r="H294" s="103"/>
      <c r="I294" s="103"/>
      <c r="J294" s="103"/>
    </row>
    <row r="295" spans="6:10" ht="12.75">
      <c r="F295" s="103"/>
      <c r="G295" s="103"/>
      <c r="H295" s="103"/>
      <c r="I295" s="103"/>
      <c r="J295" s="103"/>
    </row>
    <row r="296" spans="6:10" ht="12.75">
      <c r="F296" s="103"/>
      <c r="G296" s="103"/>
      <c r="H296" s="103"/>
      <c r="I296" s="103"/>
      <c r="J296" s="103"/>
    </row>
    <row r="297" spans="6:10" ht="12.75">
      <c r="F297" s="103"/>
      <c r="G297" s="103"/>
      <c r="H297" s="103"/>
      <c r="I297" s="103"/>
      <c r="J297" s="103"/>
    </row>
    <row r="298" spans="6:10" ht="12.75">
      <c r="F298" s="103"/>
      <c r="G298" s="103"/>
      <c r="H298" s="103"/>
      <c r="I298" s="103"/>
      <c r="J298" s="103"/>
    </row>
    <row r="299" spans="6:10" ht="12.75">
      <c r="F299" s="103"/>
      <c r="G299" s="103"/>
      <c r="H299" s="103"/>
      <c r="I299" s="103"/>
      <c r="J299" s="103"/>
    </row>
    <row r="300" spans="6:10" ht="12.75">
      <c r="F300" s="103"/>
      <c r="G300" s="103"/>
      <c r="H300" s="103"/>
      <c r="I300" s="103"/>
      <c r="J300" s="103"/>
    </row>
    <row r="301" spans="6:10" ht="12.75">
      <c r="F301" s="103"/>
      <c r="G301" s="103"/>
      <c r="H301" s="103"/>
      <c r="I301" s="103"/>
      <c r="J301" s="103"/>
    </row>
    <row r="302" spans="6:10" ht="12.75">
      <c r="F302" s="103"/>
      <c r="G302" s="103"/>
      <c r="H302" s="103"/>
      <c r="I302" s="103"/>
      <c r="J302" s="103"/>
    </row>
    <row r="303" spans="6:10" ht="12.75">
      <c r="F303" s="103"/>
      <c r="G303" s="103"/>
      <c r="H303" s="103"/>
      <c r="I303" s="103"/>
      <c r="J303" s="103"/>
    </row>
    <row r="304" spans="6:10" ht="12.75">
      <c r="F304" s="103"/>
      <c r="G304" s="103"/>
      <c r="H304" s="103"/>
      <c r="I304" s="103"/>
      <c r="J304" s="103"/>
    </row>
    <row r="305" spans="6:10" ht="12.75">
      <c r="F305" s="103"/>
      <c r="G305" s="103"/>
      <c r="H305" s="103"/>
      <c r="I305" s="103"/>
      <c r="J305" s="103"/>
    </row>
    <row r="306" spans="6:10" ht="12.75">
      <c r="F306" s="103"/>
      <c r="G306" s="103"/>
      <c r="H306" s="103"/>
      <c r="I306" s="103"/>
      <c r="J306" s="103"/>
    </row>
    <row r="307" spans="6:10" ht="12.75">
      <c r="F307" s="103"/>
      <c r="G307" s="103"/>
      <c r="H307" s="103"/>
      <c r="I307" s="103"/>
      <c r="J307" s="103"/>
    </row>
    <row r="308" spans="6:10" ht="12.75">
      <c r="F308" s="103"/>
      <c r="G308" s="103"/>
      <c r="H308" s="103"/>
      <c r="I308" s="103"/>
      <c r="J308" s="103"/>
    </row>
    <row r="309" spans="6:10" ht="12.75">
      <c r="F309" s="103"/>
      <c r="G309" s="103"/>
      <c r="H309" s="103"/>
      <c r="I309" s="103"/>
      <c r="J309" s="103"/>
    </row>
    <row r="310" spans="6:10" ht="12.75">
      <c r="F310" s="103"/>
      <c r="G310" s="103"/>
      <c r="H310" s="103"/>
      <c r="I310" s="103"/>
      <c r="J310" s="103"/>
    </row>
    <row r="311" spans="6:10" ht="12.75">
      <c r="F311" s="103"/>
      <c r="G311" s="103"/>
      <c r="H311" s="103"/>
      <c r="I311" s="103"/>
      <c r="J311" s="103"/>
    </row>
    <row r="312" spans="6:10" ht="12.75">
      <c r="F312" s="103"/>
      <c r="G312" s="103"/>
      <c r="H312" s="103"/>
      <c r="I312" s="103"/>
      <c r="J312" s="103"/>
    </row>
    <row r="313" spans="6:10" ht="12.75">
      <c r="F313" s="103"/>
      <c r="G313" s="103"/>
      <c r="H313" s="103"/>
      <c r="I313" s="103"/>
      <c r="J313" s="103"/>
    </row>
    <row r="314" spans="6:10" ht="12.75">
      <c r="F314" s="103"/>
      <c r="G314" s="103"/>
      <c r="H314" s="103"/>
      <c r="I314" s="103"/>
      <c r="J314" s="103"/>
    </row>
    <row r="315" spans="6:10" ht="12.75">
      <c r="F315" s="103"/>
      <c r="G315" s="103"/>
      <c r="H315" s="103"/>
      <c r="I315" s="103"/>
      <c r="J315" s="103"/>
    </row>
    <row r="316" spans="6:10" ht="12.75">
      <c r="F316" s="103"/>
      <c r="G316" s="103"/>
      <c r="H316" s="103"/>
      <c r="I316" s="103"/>
      <c r="J316" s="103"/>
    </row>
    <row r="317" spans="6:10" ht="12.75">
      <c r="F317" s="103"/>
      <c r="G317" s="103"/>
      <c r="H317" s="103"/>
      <c r="I317" s="103"/>
      <c r="J317" s="103"/>
    </row>
    <row r="318" spans="6:10" ht="12.75">
      <c r="F318" s="103"/>
      <c r="G318" s="103"/>
      <c r="H318" s="103"/>
      <c r="I318" s="103"/>
      <c r="J318" s="103"/>
    </row>
    <row r="319" spans="6:10" ht="12.75">
      <c r="F319" s="103"/>
      <c r="G319" s="103"/>
      <c r="H319" s="103"/>
      <c r="I319" s="103"/>
      <c r="J319" s="103"/>
    </row>
    <row r="320" spans="6:10" ht="12.75">
      <c r="F320" s="103"/>
      <c r="G320" s="103"/>
      <c r="H320" s="103"/>
      <c r="I320" s="103"/>
      <c r="J320" s="103"/>
    </row>
    <row r="321" spans="6:10" ht="12.75">
      <c r="F321" s="103"/>
      <c r="G321" s="103"/>
      <c r="H321" s="103"/>
      <c r="I321" s="103"/>
      <c r="J321" s="103"/>
    </row>
    <row r="322" spans="6:10" ht="12.75">
      <c r="F322" s="103"/>
      <c r="G322" s="103"/>
      <c r="H322" s="103"/>
      <c r="I322" s="103"/>
      <c r="J322" s="103"/>
    </row>
    <row r="323" spans="6:10" ht="12.75">
      <c r="F323" s="103"/>
      <c r="G323" s="103"/>
      <c r="H323" s="103"/>
      <c r="I323" s="103"/>
      <c r="J323" s="103"/>
    </row>
    <row r="324" spans="6:10" ht="12.75">
      <c r="F324" s="103"/>
      <c r="G324" s="103"/>
      <c r="H324" s="103"/>
      <c r="I324" s="103"/>
      <c r="J324" s="103"/>
    </row>
    <row r="325" spans="6:10" ht="12.75">
      <c r="F325" s="103"/>
      <c r="G325" s="103"/>
      <c r="H325" s="103"/>
      <c r="I325" s="103"/>
      <c r="J325" s="103"/>
    </row>
    <row r="326" spans="6:10" ht="12.75">
      <c r="F326" s="103"/>
      <c r="G326" s="103"/>
      <c r="H326" s="103"/>
      <c r="I326" s="103"/>
      <c r="J326" s="103"/>
    </row>
    <row r="327" spans="6:10" ht="12.75">
      <c r="F327" s="103"/>
      <c r="G327" s="103"/>
      <c r="H327" s="103"/>
      <c r="I327" s="103"/>
      <c r="J327" s="103"/>
    </row>
    <row r="328" spans="6:10" ht="12.75">
      <c r="F328" s="103"/>
      <c r="G328" s="103"/>
      <c r="H328" s="103"/>
      <c r="I328" s="103"/>
      <c r="J328" s="103"/>
    </row>
    <row r="329" spans="6:10" ht="12.75">
      <c r="F329" s="103"/>
      <c r="G329" s="103"/>
      <c r="H329" s="103"/>
      <c r="I329" s="103"/>
      <c r="J329" s="103"/>
    </row>
    <row r="330" spans="6:10" ht="12.75">
      <c r="F330" s="103"/>
      <c r="G330" s="103"/>
      <c r="H330" s="103"/>
      <c r="I330" s="103"/>
      <c r="J330" s="103"/>
    </row>
    <row r="331" spans="6:10" ht="12.75">
      <c r="F331" s="103"/>
      <c r="G331" s="103"/>
      <c r="H331" s="103"/>
      <c r="I331" s="103"/>
      <c r="J331" s="103"/>
    </row>
    <row r="332" spans="6:10" ht="12.75">
      <c r="F332" s="103"/>
      <c r="G332" s="103"/>
      <c r="H332" s="103"/>
      <c r="I332" s="103"/>
      <c r="J332" s="103"/>
    </row>
    <row r="333" spans="6:10" ht="12.75">
      <c r="F333" s="103"/>
      <c r="G333" s="103"/>
      <c r="H333" s="103"/>
      <c r="I333" s="103"/>
      <c r="J333" s="103"/>
    </row>
    <row r="334" spans="6:10" ht="12.75">
      <c r="F334" s="103"/>
      <c r="G334" s="103"/>
      <c r="H334" s="103"/>
      <c r="I334" s="103"/>
      <c r="J334" s="103"/>
    </row>
    <row r="335" spans="6:10" ht="12.75">
      <c r="F335" s="103"/>
      <c r="G335" s="103"/>
      <c r="H335" s="103"/>
      <c r="I335" s="103"/>
      <c r="J335" s="103"/>
    </row>
    <row r="336" spans="6:10" ht="12.75">
      <c r="F336" s="103"/>
      <c r="G336" s="103"/>
      <c r="H336" s="103"/>
      <c r="I336" s="103"/>
      <c r="J336" s="103"/>
    </row>
    <row r="337" spans="6:10" ht="12.75">
      <c r="F337" s="103"/>
      <c r="G337" s="103"/>
      <c r="H337" s="103"/>
      <c r="I337" s="103"/>
      <c r="J337" s="103"/>
    </row>
    <row r="338" spans="6:10" ht="12.75">
      <c r="F338" s="103"/>
      <c r="G338" s="103"/>
      <c r="H338" s="103"/>
      <c r="I338" s="103"/>
      <c r="J338" s="103"/>
    </row>
    <row r="339" spans="6:10" ht="12.75">
      <c r="F339" s="103"/>
      <c r="G339" s="103"/>
      <c r="H339" s="103"/>
      <c r="I339" s="103"/>
      <c r="J339" s="103"/>
    </row>
    <row r="340" spans="6:10" ht="12.75">
      <c r="F340" s="103"/>
      <c r="G340" s="103"/>
      <c r="H340" s="103"/>
      <c r="I340" s="103"/>
      <c r="J340" s="103"/>
    </row>
    <row r="341" spans="6:10" ht="12.75">
      <c r="F341" s="103"/>
      <c r="G341" s="103"/>
      <c r="H341" s="103"/>
      <c r="I341" s="103"/>
      <c r="J341" s="103"/>
    </row>
    <row r="342" spans="6:10" ht="12.75">
      <c r="F342" s="103"/>
      <c r="G342" s="103"/>
      <c r="H342" s="103"/>
      <c r="I342" s="103"/>
      <c r="J342" s="103"/>
    </row>
    <row r="343" spans="6:10" ht="12.75">
      <c r="F343" s="103"/>
      <c r="G343" s="103"/>
      <c r="H343" s="103"/>
      <c r="I343" s="103"/>
      <c r="J343" s="103"/>
    </row>
    <row r="344" spans="6:10" ht="12.75">
      <c r="F344" s="103"/>
      <c r="G344" s="103"/>
      <c r="H344" s="103"/>
      <c r="I344" s="103"/>
      <c r="J344" s="103"/>
    </row>
    <row r="345" spans="6:10" ht="12.75">
      <c r="F345" s="103"/>
      <c r="G345" s="103"/>
      <c r="H345" s="103"/>
      <c r="I345" s="103"/>
      <c r="J345" s="103"/>
    </row>
    <row r="346" spans="6:10" ht="12.75">
      <c r="F346" s="103"/>
      <c r="G346" s="103"/>
      <c r="H346" s="103"/>
      <c r="I346" s="103"/>
      <c r="J346" s="103"/>
    </row>
    <row r="347" spans="6:10" ht="12.75">
      <c r="F347" s="103"/>
      <c r="G347" s="103"/>
      <c r="H347" s="103"/>
      <c r="I347" s="103"/>
      <c r="J347" s="103"/>
    </row>
    <row r="348" spans="6:10" ht="12.75">
      <c r="F348" s="103"/>
      <c r="G348" s="103"/>
      <c r="H348" s="103"/>
      <c r="I348" s="103"/>
      <c r="J348" s="103"/>
    </row>
    <row r="349" spans="6:10" ht="12.75">
      <c r="F349" s="103"/>
      <c r="G349" s="103"/>
      <c r="H349" s="103"/>
      <c r="I349" s="103"/>
      <c r="J349" s="103"/>
    </row>
    <row r="350" spans="6:10" ht="12.75">
      <c r="F350" s="103"/>
      <c r="G350" s="103"/>
      <c r="H350" s="103"/>
      <c r="I350" s="103"/>
      <c r="J350" s="103"/>
    </row>
    <row r="351" spans="6:10" ht="12.75">
      <c r="F351" s="103"/>
      <c r="G351" s="103"/>
      <c r="H351" s="103"/>
      <c r="I351" s="103"/>
      <c r="J351" s="103"/>
    </row>
    <row r="352" spans="6:10" ht="12.75">
      <c r="F352" s="103"/>
      <c r="G352" s="103"/>
      <c r="H352" s="103"/>
      <c r="I352" s="103"/>
      <c r="J352" s="103"/>
    </row>
    <row r="353" spans="6:10" ht="12.75">
      <c r="F353" s="103"/>
      <c r="G353" s="103"/>
      <c r="H353" s="103"/>
      <c r="I353" s="103"/>
      <c r="J353" s="103"/>
    </row>
    <row r="354" spans="6:10" ht="12.75">
      <c r="F354" s="103"/>
      <c r="G354" s="103"/>
      <c r="H354" s="103"/>
      <c r="I354" s="103"/>
      <c r="J354" s="103"/>
    </row>
    <row r="355" spans="6:10" ht="12.75">
      <c r="F355" s="103"/>
      <c r="G355" s="103"/>
      <c r="H355" s="103"/>
      <c r="I355" s="103"/>
      <c r="J355" s="103"/>
    </row>
    <row r="356" spans="6:10" ht="12.75">
      <c r="F356" s="103"/>
      <c r="G356" s="103"/>
      <c r="H356" s="103"/>
      <c r="I356" s="103"/>
      <c r="J356" s="103"/>
    </row>
    <row r="357" spans="6:10" ht="12.75">
      <c r="F357" s="103"/>
      <c r="G357" s="103"/>
      <c r="H357" s="103"/>
      <c r="I357" s="103"/>
      <c r="J357" s="103"/>
    </row>
    <row r="358" spans="6:10" ht="12.75">
      <c r="F358" s="103"/>
      <c r="G358" s="103"/>
      <c r="H358" s="103"/>
      <c r="I358" s="103"/>
      <c r="J358" s="103"/>
    </row>
    <row r="359" spans="6:10" ht="12.75">
      <c r="F359" s="103"/>
      <c r="G359" s="103"/>
      <c r="H359" s="103"/>
      <c r="I359" s="103"/>
      <c r="J359" s="103"/>
    </row>
    <row r="360" spans="6:10" ht="12.75">
      <c r="F360" s="103"/>
      <c r="G360" s="103"/>
      <c r="H360" s="103"/>
      <c r="I360" s="103"/>
      <c r="J360" s="103"/>
    </row>
    <row r="361" spans="6:10" ht="12.75">
      <c r="F361" s="103"/>
      <c r="G361" s="103"/>
      <c r="H361" s="103"/>
      <c r="I361" s="103"/>
      <c r="J361" s="103"/>
    </row>
    <row r="362" spans="6:10" ht="12.75">
      <c r="F362" s="103"/>
      <c r="G362" s="103"/>
      <c r="H362" s="103"/>
      <c r="I362" s="103"/>
      <c r="J362" s="103"/>
    </row>
    <row r="363" spans="6:10" ht="12.75">
      <c r="F363" s="103"/>
      <c r="G363" s="103"/>
      <c r="H363" s="103"/>
      <c r="I363" s="103"/>
      <c r="J363" s="103"/>
    </row>
    <row r="364" spans="6:10" ht="12.75">
      <c r="F364" s="103"/>
      <c r="G364" s="103"/>
      <c r="H364" s="103"/>
      <c r="I364" s="103"/>
      <c r="J364" s="103"/>
    </row>
    <row r="365" spans="6:10" ht="12.75">
      <c r="F365" s="103"/>
      <c r="G365" s="103"/>
      <c r="H365" s="103"/>
      <c r="I365" s="103"/>
      <c r="J365" s="103"/>
    </row>
    <row r="366" spans="6:10" ht="12.75">
      <c r="F366" s="103"/>
      <c r="G366" s="103"/>
      <c r="H366" s="103"/>
      <c r="I366" s="103"/>
      <c r="J366" s="103"/>
    </row>
    <row r="367" spans="6:10" ht="12.75">
      <c r="F367" s="103"/>
      <c r="G367" s="103"/>
      <c r="H367" s="103"/>
      <c r="I367" s="103"/>
      <c r="J367" s="103"/>
    </row>
    <row r="368" spans="6:10" ht="12.75">
      <c r="F368" s="103"/>
      <c r="G368" s="103"/>
      <c r="H368" s="103"/>
      <c r="I368" s="103"/>
      <c r="J368" s="103"/>
    </row>
    <row r="369" spans="6:10" ht="12.75">
      <c r="F369" s="103"/>
      <c r="G369" s="103"/>
      <c r="H369" s="103"/>
      <c r="I369" s="103"/>
      <c r="J369" s="103"/>
    </row>
    <row r="370" spans="6:10" ht="12.75">
      <c r="F370" s="103"/>
      <c r="G370" s="103"/>
      <c r="H370" s="103"/>
      <c r="I370" s="103"/>
      <c r="J370" s="103"/>
    </row>
    <row r="371" spans="6:10" ht="12.75">
      <c r="F371" s="103"/>
      <c r="G371" s="103"/>
      <c r="H371" s="103"/>
      <c r="I371" s="103"/>
      <c r="J371" s="103"/>
    </row>
    <row r="372" spans="6:10" ht="12.75">
      <c r="F372" s="103"/>
      <c r="G372" s="103"/>
      <c r="H372" s="103"/>
      <c r="I372" s="103"/>
      <c r="J372" s="103"/>
    </row>
    <row r="373" spans="6:10" ht="12.75">
      <c r="F373" s="103"/>
      <c r="G373" s="103"/>
      <c r="H373" s="103"/>
      <c r="I373" s="103"/>
      <c r="J373" s="103"/>
    </row>
    <row r="374" spans="6:10" ht="12.75">
      <c r="F374" s="103"/>
      <c r="G374" s="103"/>
      <c r="H374" s="103"/>
      <c r="I374" s="103"/>
      <c r="J374" s="103"/>
    </row>
    <row r="375" spans="6:10" ht="12.75">
      <c r="F375" s="103"/>
      <c r="G375" s="103"/>
      <c r="H375" s="103"/>
      <c r="I375" s="103"/>
      <c r="J375" s="103"/>
    </row>
    <row r="376" spans="6:10" ht="12.75">
      <c r="F376" s="103"/>
      <c r="G376" s="103"/>
      <c r="H376" s="103"/>
      <c r="I376" s="103"/>
      <c r="J376" s="103"/>
    </row>
    <row r="377" spans="6:10" ht="12.75">
      <c r="F377" s="103"/>
      <c r="G377" s="103"/>
      <c r="H377" s="103"/>
      <c r="I377" s="103"/>
      <c r="J377" s="103"/>
    </row>
    <row r="378" spans="6:10" ht="12.75">
      <c r="F378" s="103"/>
      <c r="G378" s="103"/>
      <c r="H378" s="103"/>
      <c r="I378" s="103"/>
      <c r="J378" s="103"/>
    </row>
    <row r="379" spans="6:10" ht="12.75">
      <c r="F379" s="103"/>
      <c r="G379" s="103"/>
      <c r="H379" s="103"/>
      <c r="I379" s="103"/>
      <c r="J379" s="103"/>
    </row>
    <row r="380" spans="6:10" ht="12.75">
      <c r="F380" s="103"/>
      <c r="G380" s="103"/>
      <c r="H380" s="103"/>
      <c r="I380" s="103"/>
      <c r="J380" s="103"/>
    </row>
    <row r="381" spans="6:10" ht="12.75">
      <c r="F381" s="103"/>
      <c r="G381" s="103"/>
      <c r="H381" s="103"/>
      <c r="I381" s="103"/>
      <c r="J381" s="103"/>
    </row>
    <row r="382" spans="6:10" ht="12.75">
      <c r="F382" s="103"/>
      <c r="G382" s="103"/>
      <c r="H382" s="103"/>
      <c r="I382" s="103"/>
      <c r="J382" s="103"/>
    </row>
    <row r="383" spans="6:10" ht="12.75">
      <c r="F383" s="103"/>
      <c r="G383" s="103"/>
      <c r="H383" s="103"/>
      <c r="I383" s="103"/>
      <c r="J383" s="103"/>
    </row>
    <row r="384" spans="6:10" ht="12.75">
      <c r="F384" s="103"/>
      <c r="G384" s="103"/>
      <c r="H384" s="103"/>
      <c r="I384" s="103"/>
      <c r="J384" s="103"/>
    </row>
    <row r="385" spans="6:10" ht="12.75">
      <c r="F385" s="103"/>
      <c r="G385" s="103"/>
      <c r="H385" s="103"/>
      <c r="I385" s="103"/>
      <c r="J385" s="103"/>
    </row>
    <row r="386" spans="6:10" ht="12.75">
      <c r="F386" s="103"/>
      <c r="G386" s="103"/>
      <c r="H386" s="103"/>
      <c r="I386" s="103"/>
      <c r="J386" s="103"/>
    </row>
    <row r="387" spans="6:10" ht="12.75">
      <c r="F387" s="103"/>
      <c r="G387" s="103"/>
      <c r="H387" s="103"/>
      <c r="I387" s="103"/>
      <c r="J387" s="103"/>
    </row>
    <row r="388" spans="6:10" ht="12.75">
      <c r="F388" s="103"/>
      <c r="G388" s="103"/>
      <c r="H388" s="103"/>
      <c r="I388" s="103"/>
      <c r="J388" s="103"/>
    </row>
    <row r="389" spans="6:10" ht="12.75">
      <c r="F389" s="103"/>
      <c r="G389" s="103"/>
      <c r="H389" s="103"/>
      <c r="I389" s="103"/>
      <c r="J389" s="103"/>
    </row>
    <row r="390" spans="6:10" ht="12.75">
      <c r="F390" s="103"/>
      <c r="G390" s="103"/>
      <c r="H390" s="103"/>
      <c r="I390" s="103"/>
      <c r="J390" s="103"/>
    </row>
    <row r="391" spans="6:10" ht="12.75">
      <c r="F391" s="103"/>
      <c r="G391" s="103"/>
      <c r="H391" s="103"/>
      <c r="I391" s="103"/>
      <c r="J391" s="103"/>
    </row>
    <row r="392" spans="6:10" ht="12.75">
      <c r="F392" s="103"/>
      <c r="G392" s="103"/>
      <c r="H392" s="103"/>
      <c r="I392" s="103"/>
      <c r="J392" s="103"/>
    </row>
    <row r="393" spans="6:10" ht="12.75">
      <c r="F393" s="103"/>
      <c r="G393" s="103"/>
      <c r="H393" s="103"/>
      <c r="I393" s="103"/>
      <c r="J393" s="103"/>
    </row>
    <row r="394" spans="6:10" ht="12.75">
      <c r="F394" s="103"/>
      <c r="G394" s="103"/>
      <c r="H394" s="103"/>
      <c r="I394" s="103"/>
      <c r="J394" s="103"/>
    </row>
    <row r="395" spans="6:10" ht="12.75">
      <c r="F395" s="103"/>
      <c r="G395" s="103"/>
      <c r="H395" s="103"/>
      <c r="I395" s="103"/>
      <c r="J395" s="103"/>
    </row>
    <row r="396" spans="6:10" ht="12.75">
      <c r="F396" s="103"/>
      <c r="G396" s="103"/>
      <c r="H396" s="103"/>
      <c r="I396" s="103"/>
      <c r="J396" s="103"/>
    </row>
    <row r="397" spans="6:10" ht="12.75">
      <c r="F397" s="103"/>
      <c r="G397" s="103"/>
      <c r="H397" s="103"/>
      <c r="I397" s="103"/>
      <c r="J397" s="103"/>
    </row>
    <row r="398" spans="6:10" ht="12.75">
      <c r="F398" s="103"/>
      <c r="G398" s="103"/>
      <c r="H398" s="103"/>
      <c r="I398" s="103"/>
      <c r="J398" s="103"/>
    </row>
    <row r="399" spans="6:10" ht="12.75">
      <c r="F399" s="103"/>
      <c r="G399" s="103"/>
      <c r="H399" s="103"/>
      <c r="I399" s="103"/>
      <c r="J399" s="103"/>
    </row>
    <row r="400" spans="6:10" ht="12.75">
      <c r="F400" s="103"/>
      <c r="G400" s="103"/>
      <c r="H400" s="103"/>
      <c r="I400" s="103"/>
      <c r="J400" s="103"/>
    </row>
    <row r="401" spans="6:10" ht="12.75">
      <c r="F401" s="103"/>
      <c r="G401" s="103"/>
      <c r="H401" s="103"/>
      <c r="I401" s="103"/>
      <c r="J401" s="103"/>
    </row>
    <row r="402" spans="6:10" ht="12.75">
      <c r="F402" s="103"/>
      <c r="G402" s="103"/>
      <c r="H402" s="103"/>
      <c r="I402" s="103"/>
      <c r="J402" s="103"/>
    </row>
    <row r="403" spans="6:10" ht="12.75">
      <c r="F403" s="103"/>
      <c r="G403" s="103"/>
      <c r="H403" s="103"/>
      <c r="I403" s="103"/>
      <c r="J403" s="103"/>
    </row>
    <row r="404" spans="6:10" ht="12.75">
      <c r="F404" s="103"/>
      <c r="G404" s="103"/>
      <c r="H404" s="103"/>
      <c r="I404" s="103"/>
      <c r="J404" s="103"/>
    </row>
    <row r="405" spans="6:10" ht="12.75">
      <c r="F405" s="103"/>
      <c r="G405" s="103"/>
      <c r="H405" s="103"/>
      <c r="I405" s="103"/>
      <c r="J405" s="103"/>
    </row>
    <row r="406" spans="6:10" ht="12.75">
      <c r="F406" s="103"/>
      <c r="G406" s="103"/>
      <c r="H406" s="103"/>
      <c r="I406" s="103"/>
      <c r="J406" s="103"/>
    </row>
    <row r="407" spans="6:10" ht="12.75">
      <c r="F407" s="103"/>
      <c r="G407" s="103"/>
      <c r="H407" s="103"/>
      <c r="I407" s="103"/>
      <c r="J407" s="103"/>
    </row>
    <row r="408" spans="6:10" ht="12.75">
      <c r="F408" s="103"/>
      <c r="G408" s="103"/>
      <c r="H408" s="103"/>
      <c r="I408" s="103"/>
      <c r="J408" s="103"/>
    </row>
    <row r="409" spans="6:10" ht="12.75">
      <c r="F409" s="103"/>
      <c r="G409" s="103"/>
      <c r="H409" s="103"/>
      <c r="I409" s="103"/>
      <c r="J409" s="103"/>
    </row>
    <row r="410" spans="6:10" ht="12.75">
      <c r="F410" s="103"/>
      <c r="G410" s="103"/>
      <c r="H410" s="103"/>
      <c r="I410" s="103"/>
      <c r="J410" s="103"/>
    </row>
    <row r="411" spans="6:10" ht="12.75">
      <c r="F411" s="103"/>
      <c r="G411" s="103"/>
      <c r="H411" s="103"/>
      <c r="I411" s="103"/>
      <c r="J411" s="103"/>
    </row>
    <row r="412" spans="6:10" ht="12.75">
      <c r="F412" s="103"/>
      <c r="G412" s="103"/>
      <c r="H412" s="103"/>
      <c r="I412" s="103"/>
      <c r="J412" s="103"/>
    </row>
    <row r="413" spans="6:10" ht="12.75">
      <c r="F413" s="103"/>
      <c r="G413" s="103"/>
      <c r="H413" s="103"/>
      <c r="I413" s="103"/>
      <c r="J413" s="103"/>
    </row>
    <row r="414" spans="6:10" ht="12.75">
      <c r="F414" s="103"/>
      <c r="G414" s="103"/>
      <c r="H414" s="103"/>
      <c r="I414" s="103"/>
      <c r="J414" s="103"/>
    </row>
    <row r="415" spans="6:10" ht="12.75">
      <c r="F415" s="103"/>
      <c r="G415" s="103"/>
      <c r="H415" s="103"/>
      <c r="I415" s="103"/>
      <c r="J415" s="103"/>
    </row>
    <row r="416" spans="6:10" ht="12.75">
      <c r="F416" s="103"/>
      <c r="G416" s="103"/>
      <c r="H416" s="103"/>
      <c r="I416" s="103"/>
      <c r="J416" s="103"/>
    </row>
    <row r="417" spans="6:10" ht="12.75">
      <c r="F417" s="103"/>
      <c r="G417" s="103"/>
      <c r="H417" s="103"/>
      <c r="I417" s="103"/>
      <c r="J417" s="103"/>
    </row>
    <row r="418" spans="6:10" ht="12.75">
      <c r="F418" s="103"/>
      <c r="G418" s="103"/>
      <c r="H418" s="103"/>
      <c r="I418" s="103"/>
      <c r="J418" s="103"/>
    </row>
    <row r="419" spans="6:10" ht="12.75">
      <c r="F419" s="103"/>
      <c r="G419" s="103"/>
      <c r="H419" s="103"/>
      <c r="I419" s="103"/>
      <c r="J419" s="103"/>
    </row>
    <row r="420" spans="6:10" ht="12.75">
      <c r="F420" s="103"/>
      <c r="G420" s="103"/>
      <c r="H420" s="103"/>
      <c r="I420" s="103"/>
      <c r="J420" s="103"/>
    </row>
    <row r="421" spans="6:10" ht="12.75">
      <c r="F421" s="103"/>
      <c r="G421" s="103"/>
      <c r="H421" s="103"/>
      <c r="I421" s="103"/>
      <c r="J421" s="103"/>
    </row>
    <row r="422" spans="6:10" ht="12.75">
      <c r="F422" s="103"/>
      <c r="G422" s="103"/>
      <c r="H422" s="103"/>
      <c r="I422" s="103"/>
      <c r="J422" s="103"/>
    </row>
    <row r="423" spans="6:10" ht="12.75">
      <c r="F423" s="103"/>
      <c r="G423" s="103"/>
      <c r="H423" s="103"/>
      <c r="I423" s="103"/>
      <c r="J423" s="103"/>
    </row>
    <row r="424" spans="6:10" ht="12.75">
      <c r="F424" s="103"/>
      <c r="G424" s="103"/>
      <c r="H424" s="103"/>
      <c r="I424" s="103"/>
      <c r="J424" s="103"/>
    </row>
    <row r="425" spans="6:10" ht="12.75">
      <c r="F425" s="103"/>
      <c r="G425" s="103"/>
      <c r="H425" s="103"/>
      <c r="I425" s="103"/>
      <c r="J425" s="103"/>
    </row>
    <row r="426" spans="6:10" ht="12.75">
      <c r="F426" s="103"/>
      <c r="G426" s="103"/>
      <c r="H426" s="103"/>
      <c r="I426" s="103"/>
      <c r="J426" s="103"/>
    </row>
    <row r="427" spans="6:10" ht="12.75">
      <c r="F427" s="103"/>
      <c r="G427" s="103"/>
      <c r="H427" s="103"/>
      <c r="I427" s="103"/>
      <c r="J427" s="103"/>
    </row>
    <row r="428" spans="6:10" ht="12.75">
      <c r="F428" s="103"/>
      <c r="G428" s="103"/>
      <c r="H428" s="103"/>
      <c r="I428" s="103"/>
      <c r="J428" s="103"/>
    </row>
    <row r="429" spans="6:10" ht="12.75">
      <c r="F429" s="103"/>
      <c r="G429" s="103"/>
      <c r="H429" s="103"/>
      <c r="I429" s="103"/>
      <c r="J429" s="103"/>
    </row>
    <row r="430" spans="6:10" ht="12.75">
      <c r="F430" s="103"/>
      <c r="G430" s="103"/>
      <c r="H430" s="103"/>
      <c r="I430" s="103"/>
      <c r="J430" s="103"/>
    </row>
    <row r="431" spans="6:10" ht="12.75">
      <c r="F431" s="103"/>
      <c r="G431" s="103"/>
      <c r="H431" s="103"/>
      <c r="I431" s="103"/>
      <c r="J431" s="103"/>
    </row>
    <row r="432" spans="6:10" ht="12.75">
      <c r="F432" s="103"/>
      <c r="G432" s="103"/>
      <c r="H432" s="103"/>
      <c r="I432" s="103"/>
      <c r="J432" s="103"/>
    </row>
    <row r="433" spans="6:10" ht="12.75">
      <c r="F433" s="103"/>
      <c r="G433" s="103"/>
      <c r="H433" s="103"/>
      <c r="I433" s="103"/>
      <c r="J433" s="103"/>
    </row>
    <row r="434" spans="6:10" ht="12.75">
      <c r="F434" s="103"/>
      <c r="G434" s="103"/>
      <c r="H434" s="103"/>
      <c r="I434" s="103"/>
      <c r="J434" s="103"/>
    </row>
    <row r="435" spans="6:10" ht="12.75">
      <c r="F435" s="103"/>
      <c r="G435" s="103"/>
      <c r="H435" s="103"/>
      <c r="I435" s="103"/>
      <c r="J435" s="103"/>
    </row>
    <row r="436" spans="6:10" ht="12.75">
      <c r="F436" s="103"/>
      <c r="G436" s="103"/>
      <c r="H436" s="103"/>
      <c r="I436" s="103"/>
      <c r="J436" s="103"/>
    </row>
    <row r="437" spans="6:10" ht="12.75">
      <c r="F437" s="103"/>
      <c r="G437" s="103"/>
      <c r="H437" s="103"/>
      <c r="I437" s="103"/>
      <c r="J437" s="103"/>
    </row>
    <row r="438" spans="6:10" ht="12.75">
      <c r="F438" s="103"/>
      <c r="G438" s="103"/>
      <c r="H438" s="103"/>
      <c r="I438" s="103"/>
      <c r="J438" s="103"/>
    </row>
    <row r="439" spans="6:10" ht="12.75">
      <c r="F439" s="103"/>
      <c r="G439" s="103"/>
      <c r="H439" s="103"/>
      <c r="I439" s="103"/>
      <c r="J439" s="103"/>
    </row>
    <row r="440" spans="6:10" ht="12.75">
      <c r="F440" s="103"/>
      <c r="G440" s="103"/>
      <c r="H440" s="103"/>
      <c r="I440" s="103"/>
      <c r="J440" s="103"/>
    </row>
    <row r="441" spans="6:10" ht="12.75">
      <c r="F441" s="103"/>
      <c r="G441" s="103"/>
      <c r="H441" s="103"/>
      <c r="I441" s="103"/>
      <c r="J441" s="103"/>
    </row>
    <row r="442" spans="6:10" ht="12.75">
      <c r="F442" s="103"/>
      <c r="G442" s="103"/>
      <c r="H442" s="103"/>
      <c r="I442" s="103"/>
      <c r="J442" s="103"/>
    </row>
    <row r="443" spans="6:10" ht="12.75">
      <c r="F443" s="103"/>
      <c r="G443" s="103"/>
      <c r="H443" s="103"/>
      <c r="I443" s="103"/>
      <c r="J443" s="103"/>
    </row>
    <row r="444" spans="6:10" ht="12.75">
      <c r="F444" s="103"/>
      <c r="G444" s="103"/>
      <c r="H444" s="103"/>
      <c r="I444" s="103"/>
      <c r="J444" s="103"/>
    </row>
    <row r="445" spans="6:10" ht="12.75">
      <c r="F445" s="103"/>
      <c r="G445" s="103"/>
      <c r="H445" s="103"/>
      <c r="I445" s="103"/>
      <c r="J445" s="103"/>
    </row>
    <row r="446" spans="6:10" ht="12.75">
      <c r="F446" s="103"/>
      <c r="G446" s="103"/>
      <c r="H446" s="103"/>
      <c r="I446" s="103"/>
      <c r="J446" s="103"/>
    </row>
    <row r="447" spans="6:10" ht="12.75">
      <c r="F447" s="103"/>
      <c r="G447" s="103"/>
      <c r="H447" s="103"/>
      <c r="I447" s="103"/>
      <c r="J447" s="103"/>
    </row>
    <row r="448" spans="6:10" ht="12.75">
      <c r="F448" s="103"/>
      <c r="G448" s="103"/>
      <c r="H448" s="103"/>
      <c r="I448" s="103"/>
      <c r="J448" s="103"/>
    </row>
    <row r="449" spans="6:10" ht="12.75">
      <c r="F449" s="103"/>
      <c r="G449" s="103"/>
      <c r="H449" s="103"/>
      <c r="I449" s="103"/>
      <c r="J449" s="103"/>
    </row>
    <row r="450" spans="6:10" ht="12.75">
      <c r="F450" s="103"/>
      <c r="G450" s="103"/>
      <c r="H450" s="103"/>
      <c r="I450" s="103"/>
      <c r="J450" s="103"/>
    </row>
    <row r="451" spans="6:10" ht="12.75">
      <c r="F451" s="103"/>
      <c r="G451" s="103"/>
      <c r="H451" s="103"/>
      <c r="I451" s="103"/>
      <c r="J451" s="103"/>
    </row>
    <row r="452" spans="6:10" ht="12.75">
      <c r="F452" s="103"/>
      <c r="G452" s="103"/>
      <c r="H452" s="103"/>
      <c r="I452" s="103"/>
      <c r="J452" s="103"/>
    </row>
    <row r="453" spans="6:10" ht="12.75">
      <c r="F453" s="103"/>
      <c r="G453" s="103"/>
      <c r="H453" s="103"/>
      <c r="I453" s="103"/>
      <c r="J453" s="103"/>
    </row>
    <row r="454" spans="6:10" ht="12.75">
      <c r="F454" s="103"/>
      <c r="G454" s="103"/>
      <c r="H454" s="103"/>
      <c r="I454" s="103"/>
      <c r="J454" s="103"/>
    </row>
    <row r="455" spans="6:10" ht="12.75">
      <c r="F455" s="103"/>
      <c r="G455" s="103"/>
      <c r="H455" s="103"/>
      <c r="I455" s="103"/>
      <c r="J455" s="103"/>
    </row>
    <row r="456" spans="6:10" ht="12.75">
      <c r="F456" s="103"/>
      <c r="G456" s="103"/>
      <c r="H456" s="103"/>
      <c r="I456" s="103"/>
      <c r="J456" s="103"/>
    </row>
    <row r="457" spans="6:10" ht="12.75">
      <c r="F457" s="103"/>
      <c r="G457" s="103"/>
      <c r="H457" s="103"/>
      <c r="I457" s="103"/>
      <c r="J457" s="103"/>
    </row>
    <row r="458" spans="6:10" ht="12.75">
      <c r="F458" s="103"/>
      <c r="G458" s="103"/>
      <c r="H458" s="103"/>
      <c r="I458" s="103"/>
      <c r="J458" s="103"/>
    </row>
    <row r="459" spans="6:10" ht="12.75">
      <c r="F459" s="103"/>
      <c r="G459" s="103"/>
      <c r="H459" s="103"/>
      <c r="I459" s="103"/>
      <c r="J459" s="103"/>
    </row>
    <row r="460" spans="6:10" ht="12.75">
      <c r="F460" s="103"/>
      <c r="G460" s="103"/>
      <c r="H460" s="103"/>
      <c r="I460" s="103"/>
      <c r="J460" s="103"/>
    </row>
    <row r="461" spans="6:10" ht="12.75">
      <c r="F461" s="103"/>
      <c r="G461" s="103"/>
      <c r="H461" s="103"/>
      <c r="I461" s="103"/>
      <c r="J461" s="103"/>
    </row>
    <row r="462" spans="6:10" ht="12.75">
      <c r="F462" s="103"/>
      <c r="G462" s="103"/>
      <c r="H462" s="103"/>
      <c r="I462" s="103"/>
      <c r="J462" s="103"/>
    </row>
    <row r="463" spans="6:10" ht="12.75">
      <c r="F463" s="103"/>
      <c r="G463" s="103"/>
      <c r="H463" s="103"/>
      <c r="I463" s="103"/>
      <c r="J463" s="103"/>
    </row>
    <row r="464" spans="6:10" ht="12.75">
      <c r="F464" s="103"/>
      <c r="G464" s="103"/>
      <c r="H464" s="103"/>
      <c r="I464" s="103"/>
      <c r="J464" s="103"/>
    </row>
    <row r="465" spans="6:10" ht="12.75">
      <c r="F465" s="103"/>
      <c r="G465" s="103"/>
      <c r="H465" s="103"/>
      <c r="I465" s="103"/>
      <c r="J465" s="103"/>
    </row>
    <row r="466" spans="6:10" ht="12.75">
      <c r="F466" s="103"/>
      <c r="G466" s="103"/>
      <c r="H466" s="103"/>
      <c r="I466" s="103"/>
      <c r="J466" s="103"/>
    </row>
    <row r="467" spans="6:10" ht="12.75">
      <c r="F467" s="103"/>
      <c r="G467" s="103"/>
      <c r="H467" s="103"/>
      <c r="I467" s="103"/>
      <c r="J467" s="103"/>
    </row>
    <row r="468" spans="6:10" ht="12.75">
      <c r="F468" s="103"/>
      <c r="G468" s="103"/>
      <c r="H468" s="103"/>
      <c r="I468" s="103"/>
      <c r="J468" s="103"/>
    </row>
    <row r="469" spans="6:10" ht="12.75">
      <c r="F469" s="103"/>
      <c r="G469" s="103"/>
      <c r="H469" s="103"/>
      <c r="I469" s="103"/>
      <c r="J469" s="103"/>
    </row>
    <row r="470" spans="6:10" ht="12.75">
      <c r="F470" s="103"/>
      <c r="G470" s="103"/>
      <c r="H470" s="103"/>
      <c r="I470" s="103"/>
      <c r="J470" s="103"/>
    </row>
    <row r="471" spans="6:10" ht="12.75">
      <c r="F471" s="103"/>
      <c r="G471" s="103"/>
      <c r="H471" s="103"/>
      <c r="I471" s="103"/>
      <c r="J471" s="103"/>
    </row>
    <row r="472" spans="6:10" ht="12.75">
      <c r="F472" s="103"/>
      <c r="G472" s="103"/>
      <c r="H472" s="103"/>
      <c r="I472" s="103"/>
      <c r="J472" s="103"/>
    </row>
    <row r="473" spans="6:10" ht="12.75">
      <c r="F473" s="103"/>
      <c r="G473" s="103"/>
      <c r="H473" s="103"/>
      <c r="I473" s="103"/>
      <c r="J473" s="103"/>
    </row>
    <row r="474" spans="6:10" ht="12.75">
      <c r="F474" s="103"/>
      <c r="G474" s="103"/>
      <c r="H474" s="103"/>
      <c r="I474" s="103"/>
      <c r="J474" s="103"/>
    </row>
    <row r="475" spans="6:10" ht="12.75">
      <c r="F475" s="103"/>
      <c r="G475" s="103"/>
      <c r="H475" s="103"/>
      <c r="I475" s="103"/>
      <c r="J475" s="103"/>
    </row>
    <row r="476" spans="6:10" ht="12.75">
      <c r="F476" s="103"/>
      <c r="G476" s="103"/>
      <c r="H476" s="103"/>
      <c r="I476" s="103"/>
      <c r="J476" s="103"/>
    </row>
    <row r="477" spans="6:10" ht="12.75">
      <c r="F477" s="103"/>
      <c r="G477" s="103"/>
      <c r="H477" s="103"/>
      <c r="I477" s="103"/>
      <c r="J477" s="103"/>
    </row>
    <row r="478" spans="6:10" ht="12.75">
      <c r="F478" s="103"/>
      <c r="G478" s="103"/>
      <c r="H478" s="103"/>
      <c r="I478" s="103"/>
      <c r="J478" s="103"/>
    </row>
    <row r="479" spans="6:10" ht="12.75">
      <c r="F479" s="103"/>
      <c r="G479" s="103"/>
      <c r="H479" s="103"/>
      <c r="I479" s="103"/>
      <c r="J479" s="103"/>
    </row>
    <row r="480" spans="6:10" ht="12.75">
      <c r="F480" s="103"/>
      <c r="G480" s="103"/>
      <c r="H480" s="103"/>
      <c r="I480" s="103"/>
      <c r="J480" s="103"/>
    </row>
    <row r="481" spans="6:10" ht="12.75">
      <c r="F481" s="103"/>
      <c r="G481" s="103"/>
      <c r="H481" s="103"/>
      <c r="I481" s="103"/>
      <c r="J481" s="103"/>
    </row>
    <row r="482" spans="6:10" ht="12.75">
      <c r="F482" s="103"/>
      <c r="G482" s="103"/>
      <c r="H482" s="103"/>
      <c r="I482" s="103"/>
      <c r="J482" s="103"/>
    </row>
    <row r="483" spans="6:10" ht="12.75">
      <c r="F483" s="103"/>
      <c r="G483" s="103"/>
      <c r="H483" s="103"/>
      <c r="I483" s="103"/>
      <c r="J483" s="103"/>
    </row>
    <row r="484" spans="6:10" ht="12.75">
      <c r="F484" s="103"/>
      <c r="G484" s="103"/>
      <c r="H484" s="103"/>
      <c r="I484" s="103"/>
      <c r="J484" s="103"/>
    </row>
    <row r="485" spans="6:10" ht="12.75">
      <c r="F485" s="103"/>
      <c r="G485" s="103"/>
      <c r="H485" s="103"/>
      <c r="I485" s="103"/>
      <c r="J485" s="103"/>
    </row>
    <row r="486" spans="6:10" ht="12.75">
      <c r="F486" s="103"/>
      <c r="G486" s="103"/>
      <c r="H486" s="103"/>
      <c r="I486" s="103"/>
      <c r="J486" s="103"/>
    </row>
    <row r="487" spans="6:10" ht="12.75">
      <c r="F487" s="103"/>
      <c r="G487" s="103"/>
      <c r="H487" s="103"/>
      <c r="I487" s="103"/>
      <c r="J487" s="103"/>
    </row>
    <row r="488" spans="6:10" ht="12.75">
      <c r="F488" s="103"/>
      <c r="G488" s="103"/>
      <c r="H488" s="103"/>
      <c r="I488" s="103"/>
      <c r="J488" s="103"/>
    </row>
    <row r="489" spans="6:10" ht="12.75">
      <c r="F489" s="103"/>
      <c r="G489" s="103"/>
      <c r="H489" s="103"/>
      <c r="I489" s="103"/>
      <c r="J489" s="103"/>
    </row>
    <row r="490" spans="6:10" ht="12.75">
      <c r="F490" s="103"/>
      <c r="G490" s="103"/>
      <c r="H490" s="103"/>
      <c r="I490" s="103"/>
      <c r="J490" s="103"/>
    </row>
    <row r="491" spans="6:10" ht="12.75">
      <c r="F491" s="103"/>
      <c r="G491" s="103"/>
      <c r="H491" s="103"/>
      <c r="I491" s="103"/>
      <c r="J491" s="103"/>
    </row>
    <row r="492" spans="6:10" ht="12.75">
      <c r="F492" s="103"/>
      <c r="G492" s="103"/>
      <c r="H492" s="103"/>
      <c r="I492" s="103"/>
      <c r="J492" s="103"/>
    </row>
    <row r="493" spans="6:10" ht="12.75">
      <c r="F493" s="103"/>
      <c r="G493" s="103"/>
      <c r="H493" s="103"/>
      <c r="I493" s="103"/>
      <c r="J493" s="103"/>
    </row>
    <row r="494" spans="6:10" ht="12.75">
      <c r="F494" s="103"/>
      <c r="G494" s="103"/>
      <c r="H494" s="103"/>
      <c r="I494" s="103"/>
      <c r="J494" s="103"/>
    </row>
    <row r="495" spans="6:10" ht="12.75">
      <c r="F495" s="103"/>
      <c r="G495" s="103"/>
      <c r="H495" s="103"/>
      <c r="I495" s="103"/>
      <c r="J495" s="103"/>
    </row>
    <row r="496" spans="6:10" ht="12.75">
      <c r="F496" s="103"/>
      <c r="G496" s="103"/>
      <c r="H496" s="103"/>
      <c r="I496" s="103"/>
      <c r="J496" s="103"/>
    </row>
    <row r="497" spans="6:10" ht="12.75">
      <c r="F497" s="103"/>
      <c r="G497" s="103"/>
      <c r="H497" s="103"/>
      <c r="I497" s="103"/>
      <c r="J497" s="103"/>
    </row>
    <row r="498" spans="6:10" ht="12.75">
      <c r="F498" s="103"/>
      <c r="G498" s="103"/>
      <c r="H498" s="103"/>
      <c r="I498" s="103"/>
      <c r="J498" s="103"/>
    </row>
    <row r="499" spans="6:10" ht="12.75">
      <c r="F499" s="103"/>
      <c r="G499" s="103"/>
      <c r="H499" s="103"/>
      <c r="I499" s="103"/>
      <c r="J499" s="103"/>
    </row>
    <row r="500" spans="6:10" ht="12.75">
      <c r="F500" s="103"/>
      <c r="G500" s="103"/>
      <c r="H500" s="103"/>
      <c r="I500" s="103"/>
      <c r="J500" s="103"/>
    </row>
    <row r="501" spans="6:10" ht="12.75">
      <c r="F501" s="103"/>
      <c r="G501" s="103"/>
      <c r="H501" s="103"/>
      <c r="I501" s="103"/>
      <c r="J501" s="103"/>
    </row>
    <row r="502" spans="6:10" ht="12.75">
      <c r="F502" s="103"/>
      <c r="G502" s="103"/>
      <c r="H502" s="103"/>
      <c r="I502" s="103"/>
      <c r="J502" s="103"/>
    </row>
    <row r="503" spans="6:10" ht="12.75">
      <c r="F503" s="103"/>
      <c r="G503" s="103"/>
      <c r="H503" s="103"/>
      <c r="I503" s="103"/>
      <c r="J503" s="103"/>
    </row>
    <row r="504" spans="6:10" ht="12.75">
      <c r="F504" s="103"/>
      <c r="G504" s="103"/>
      <c r="H504" s="103"/>
      <c r="I504" s="103"/>
      <c r="J504" s="103"/>
    </row>
    <row r="505" spans="6:10" ht="12.75">
      <c r="F505" s="103"/>
      <c r="G505" s="103"/>
      <c r="H505" s="103"/>
      <c r="I505" s="103"/>
      <c r="J505" s="103"/>
    </row>
    <row r="506" spans="6:10" ht="12.75">
      <c r="F506" s="103"/>
      <c r="G506" s="103"/>
      <c r="H506" s="103"/>
      <c r="I506" s="103"/>
      <c r="J506" s="103"/>
    </row>
    <row r="507" spans="6:10" ht="12.75">
      <c r="F507" s="103"/>
      <c r="G507" s="103"/>
      <c r="H507" s="103"/>
      <c r="I507" s="103"/>
      <c r="J507" s="103"/>
    </row>
    <row r="508" spans="6:10" ht="12.75">
      <c r="F508" s="103"/>
      <c r="G508" s="103"/>
      <c r="H508" s="103"/>
      <c r="I508" s="103"/>
      <c r="J508" s="103"/>
    </row>
    <row r="509" spans="6:10" ht="12.75">
      <c r="F509" s="103"/>
      <c r="G509" s="103"/>
      <c r="H509" s="103"/>
      <c r="I509" s="103"/>
      <c r="J509" s="103"/>
    </row>
    <row r="510" spans="6:10" ht="12.75">
      <c r="F510" s="103"/>
      <c r="G510" s="103"/>
      <c r="H510" s="103"/>
      <c r="I510" s="103"/>
      <c r="J510" s="103"/>
    </row>
    <row r="511" spans="6:10" ht="12.75">
      <c r="F511" s="103"/>
      <c r="G511" s="103"/>
      <c r="H511" s="103"/>
      <c r="I511" s="103"/>
      <c r="J511" s="103"/>
    </row>
    <row r="512" spans="6:10" ht="12.75">
      <c r="F512" s="103"/>
      <c r="G512" s="103"/>
      <c r="H512" s="103"/>
      <c r="I512" s="103"/>
      <c r="J512" s="103"/>
    </row>
    <row r="513" spans="6:10" ht="12.75">
      <c r="F513" s="103"/>
      <c r="G513" s="103"/>
      <c r="H513" s="103"/>
      <c r="I513" s="103"/>
      <c r="J513" s="103"/>
    </row>
    <row r="514" spans="6:10" ht="12.75">
      <c r="F514" s="103"/>
      <c r="G514" s="103"/>
      <c r="H514" s="103"/>
      <c r="I514" s="103"/>
      <c r="J514" s="103"/>
    </row>
    <row r="515" spans="6:10" ht="12.75">
      <c r="F515" s="103"/>
      <c r="G515" s="103"/>
      <c r="H515" s="103"/>
      <c r="I515" s="103"/>
      <c r="J515" s="103"/>
    </row>
    <row r="516" spans="6:10" ht="12.75">
      <c r="F516" s="103"/>
      <c r="G516" s="103"/>
      <c r="H516" s="103"/>
      <c r="I516" s="103"/>
      <c r="J516" s="103"/>
    </row>
    <row r="517" spans="6:10" ht="12.75">
      <c r="F517" s="103"/>
      <c r="G517" s="103"/>
      <c r="H517" s="103"/>
      <c r="I517" s="103"/>
      <c r="J517" s="103"/>
    </row>
    <row r="518" spans="6:10" ht="12.75">
      <c r="F518" s="103"/>
      <c r="G518" s="103"/>
      <c r="H518" s="103"/>
      <c r="I518" s="103"/>
      <c r="J518" s="103"/>
    </row>
    <row r="519" spans="6:10" ht="12.75">
      <c r="F519" s="103"/>
      <c r="G519" s="103"/>
      <c r="H519" s="103"/>
      <c r="I519" s="103"/>
      <c r="J519" s="103"/>
    </row>
    <row r="520" spans="6:10" ht="12.75">
      <c r="F520" s="103"/>
      <c r="G520" s="103"/>
      <c r="H520" s="103"/>
      <c r="I520" s="103"/>
      <c r="J520" s="103"/>
    </row>
    <row r="521" spans="6:10" ht="12.75">
      <c r="F521" s="103"/>
      <c r="G521" s="103"/>
      <c r="H521" s="103"/>
      <c r="I521" s="103"/>
      <c r="J521" s="103"/>
    </row>
    <row r="522" spans="6:10" ht="12.75">
      <c r="F522" s="103"/>
      <c r="G522" s="103"/>
      <c r="H522" s="103"/>
      <c r="I522" s="103"/>
      <c r="J522" s="103"/>
    </row>
    <row r="523" spans="6:10" ht="12.75">
      <c r="F523" s="103"/>
      <c r="G523" s="103"/>
      <c r="H523" s="103"/>
      <c r="I523" s="103"/>
      <c r="J523" s="103"/>
    </row>
    <row r="524" spans="6:10" ht="12.75">
      <c r="F524" s="103"/>
      <c r="G524" s="103"/>
      <c r="H524" s="103"/>
      <c r="I524" s="103"/>
      <c r="J524" s="103"/>
    </row>
    <row r="525" spans="6:10" ht="12.75">
      <c r="F525" s="103"/>
      <c r="G525" s="103"/>
      <c r="H525" s="103"/>
      <c r="I525" s="103"/>
      <c r="J525" s="103"/>
    </row>
    <row r="526" spans="6:10" ht="12.75">
      <c r="F526" s="103"/>
      <c r="G526" s="103"/>
      <c r="H526" s="103"/>
      <c r="I526" s="103"/>
      <c r="J526" s="103"/>
    </row>
    <row r="527" spans="6:10" ht="12.75">
      <c r="F527" s="103"/>
      <c r="G527" s="103"/>
      <c r="H527" s="103"/>
      <c r="I527" s="103"/>
      <c r="J527" s="103"/>
    </row>
  </sheetData>
  <sheetProtection/>
  <mergeCells count="13">
    <mergeCell ref="A8:A9"/>
    <mergeCell ref="B8:B9"/>
    <mergeCell ref="F8:F9"/>
    <mergeCell ref="G8:G9"/>
    <mergeCell ref="C8:C9"/>
    <mergeCell ref="D8:D9"/>
    <mergeCell ref="H8:H9"/>
    <mergeCell ref="H1:J1"/>
    <mergeCell ref="B25:E25"/>
    <mergeCell ref="B5:J6"/>
    <mergeCell ref="J8:J9"/>
    <mergeCell ref="I8:I9"/>
    <mergeCell ref="E8:E9"/>
  </mergeCells>
  <printOptions horizontalCentered="1"/>
  <pageMargins left="0.1968503937007874" right="0.1968503937007874" top="0.8" bottom="0.33" header="0" footer="0.19"/>
  <pageSetup horizontalDpi="600" verticalDpi="600" orientation="landscape" paperSize="9" scale="44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430"/>
  <sheetViews>
    <sheetView showZeros="0" tabSelected="1" zoomScale="50" zoomScaleNormal="50" zoomScaleSheetLayoutView="50" zoomScalePageLayoutView="0" workbookViewId="0" topLeftCell="B1">
      <pane xSplit="1" ySplit="6" topLeftCell="C18" activePane="bottomRight" state="frozen"/>
      <selection pane="topLeft" activeCell="B1" sqref="B1"/>
      <selection pane="topRight" activeCell="C1" sqref="C1"/>
      <selection pane="bottomLeft" activeCell="B7" sqref="B7"/>
      <selection pane="bottomRight" activeCell="I1" sqref="I1:K1"/>
    </sheetView>
  </sheetViews>
  <sheetFormatPr defaultColWidth="8.8515625" defaultRowHeight="12.75"/>
  <cols>
    <col min="1" max="1" width="0" style="97" hidden="1" customWidth="1"/>
    <col min="2" max="2" width="14.7109375" style="97" customWidth="1"/>
    <col min="3" max="3" width="19.28125" style="132" customWidth="1"/>
    <col min="4" max="4" width="18.421875" style="132" customWidth="1"/>
    <col min="5" max="5" width="50.7109375" style="133" customWidth="1"/>
    <col min="6" max="6" width="60.421875" style="132" customWidth="1"/>
    <col min="7" max="7" width="39.28125" style="132" customWidth="1"/>
    <col min="8" max="8" width="16.7109375" style="132" customWidth="1"/>
    <col min="9" max="9" width="19.28125" style="132" customWidth="1"/>
    <col min="10" max="10" width="21.8515625" style="132" customWidth="1"/>
    <col min="11" max="11" width="19.7109375" style="132" customWidth="1"/>
    <col min="12" max="16384" width="8.8515625" style="106" customWidth="1"/>
  </cols>
  <sheetData>
    <row r="1" spans="3:11" ht="174" customHeight="1">
      <c r="C1" s="104"/>
      <c r="D1" s="104"/>
      <c r="E1" s="105"/>
      <c r="F1" s="104"/>
      <c r="G1" s="104"/>
      <c r="H1" s="104"/>
      <c r="I1" s="913" t="s">
        <v>768</v>
      </c>
      <c r="J1" s="913"/>
      <c r="K1" s="913"/>
    </row>
    <row r="2" spans="3:17" ht="75" customHeight="1">
      <c r="C2" s="104"/>
      <c r="D2" s="912" t="s">
        <v>484</v>
      </c>
      <c r="E2" s="912"/>
      <c r="F2" s="912"/>
      <c r="G2" s="912"/>
      <c r="H2" s="912"/>
      <c r="I2" s="912"/>
      <c r="J2" s="912"/>
      <c r="K2" s="107"/>
      <c r="Q2" s="108"/>
    </row>
    <row r="3" spans="3:23" ht="28.5" customHeight="1" thickBot="1">
      <c r="C3" s="923">
        <v>25539000000</v>
      </c>
      <c r="D3" s="923"/>
      <c r="E3" s="914"/>
      <c r="F3" s="914"/>
      <c r="G3" s="914"/>
      <c r="H3" s="914"/>
      <c r="I3" s="914"/>
      <c r="J3" s="914"/>
      <c r="K3" s="110" t="s">
        <v>181</v>
      </c>
      <c r="W3" s="165"/>
    </row>
    <row r="4" spans="2:11" ht="92.25" customHeight="1" thickBot="1">
      <c r="B4" s="906" t="s">
        <v>366</v>
      </c>
      <c r="C4" s="906" t="s">
        <v>357</v>
      </c>
      <c r="D4" s="906" t="s">
        <v>367</v>
      </c>
      <c r="E4" s="910" t="s">
        <v>356</v>
      </c>
      <c r="F4" s="917" t="s">
        <v>358</v>
      </c>
      <c r="G4" s="917" t="s">
        <v>355</v>
      </c>
      <c r="H4" s="919" t="s">
        <v>359</v>
      </c>
      <c r="I4" s="921" t="s">
        <v>683</v>
      </c>
      <c r="J4" s="915" t="s">
        <v>684</v>
      </c>
      <c r="K4" s="916"/>
    </row>
    <row r="5" spans="2:11" ht="35.25" customHeight="1" thickBot="1">
      <c r="B5" s="907"/>
      <c r="C5" s="907"/>
      <c r="D5" s="907"/>
      <c r="E5" s="911"/>
      <c r="F5" s="918"/>
      <c r="G5" s="918"/>
      <c r="H5" s="920"/>
      <c r="I5" s="922"/>
      <c r="J5" s="290" t="s">
        <v>360</v>
      </c>
      <c r="K5" s="291" t="s">
        <v>361</v>
      </c>
    </row>
    <row r="6" spans="1:11" s="117" customFormat="1" ht="16.5" thickBot="1">
      <c r="A6" s="111"/>
      <c r="B6" s="112">
        <v>1</v>
      </c>
      <c r="C6" s="112">
        <v>2</v>
      </c>
      <c r="D6" s="113">
        <v>3</v>
      </c>
      <c r="E6" s="114">
        <v>4</v>
      </c>
      <c r="F6" s="288">
        <v>5</v>
      </c>
      <c r="G6" s="289">
        <v>6</v>
      </c>
      <c r="H6" s="284">
        <v>7</v>
      </c>
      <c r="I6" s="115">
        <v>8</v>
      </c>
      <c r="J6" s="115">
        <v>9</v>
      </c>
      <c r="K6" s="116">
        <v>10</v>
      </c>
    </row>
    <row r="7" spans="1:11" s="117" customFormat="1" ht="46.5" customHeight="1" thickBot="1">
      <c r="A7" s="111"/>
      <c r="B7" s="175" t="s">
        <v>188</v>
      </c>
      <c r="C7" s="176"/>
      <c r="D7" s="176"/>
      <c r="E7" s="177" t="s">
        <v>187</v>
      </c>
      <c r="F7" s="178"/>
      <c r="G7" s="286"/>
      <c r="H7" s="294">
        <f>I7+J7</f>
        <v>16550165</v>
      </c>
      <c r="I7" s="179">
        <f>I8</f>
        <v>15497065</v>
      </c>
      <c r="J7" s="184">
        <f>J8</f>
        <v>1053100</v>
      </c>
      <c r="K7" s="200">
        <f>K8</f>
        <v>1000000</v>
      </c>
    </row>
    <row r="8" spans="1:11" s="117" customFormat="1" ht="32.25" customHeight="1" thickBot="1">
      <c r="A8" s="111"/>
      <c r="B8" s="439" t="s">
        <v>636</v>
      </c>
      <c r="C8" s="181"/>
      <c r="D8" s="181"/>
      <c r="E8" s="182" t="s">
        <v>187</v>
      </c>
      <c r="F8" s="183"/>
      <c r="G8" s="183"/>
      <c r="H8" s="293">
        <f>I8+J8</f>
        <v>16550165</v>
      </c>
      <c r="I8" s="184">
        <f>SUM(I9:I44)</f>
        <v>15497065</v>
      </c>
      <c r="J8" s="184">
        <f>SUM(J9:J44)</f>
        <v>1053100</v>
      </c>
      <c r="K8" s="184">
        <f>SUM(K9:K44)</f>
        <v>1000000</v>
      </c>
    </row>
    <row r="9" spans="1:11" s="117" customFormat="1" ht="109.5" customHeight="1">
      <c r="A9" s="111"/>
      <c r="B9" s="78" t="s">
        <v>340</v>
      </c>
      <c r="C9" s="78" t="s">
        <v>343</v>
      </c>
      <c r="D9" s="78" t="s">
        <v>189</v>
      </c>
      <c r="E9" s="143" t="s">
        <v>79</v>
      </c>
      <c r="F9" s="248" t="s">
        <v>259</v>
      </c>
      <c r="G9" s="246" t="s">
        <v>260</v>
      </c>
      <c r="H9" s="292">
        <f>I9+J9</f>
        <v>50000</v>
      </c>
      <c r="I9" s="198">
        <v>50000</v>
      </c>
      <c r="J9" s="199"/>
      <c r="K9" s="162"/>
    </row>
    <row r="10" spans="1:11" s="117" customFormat="1" ht="108" customHeight="1">
      <c r="A10" s="111"/>
      <c r="B10" s="78" t="s">
        <v>340</v>
      </c>
      <c r="C10" s="78" t="s">
        <v>343</v>
      </c>
      <c r="D10" s="78" t="s">
        <v>189</v>
      </c>
      <c r="E10" s="143" t="s">
        <v>79</v>
      </c>
      <c r="F10" s="248" t="s">
        <v>131</v>
      </c>
      <c r="G10" s="246" t="s">
        <v>264</v>
      </c>
      <c r="H10" s="292">
        <f>I10+J10</f>
        <v>100000</v>
      </c>
      <c r="I10" s="198">
        <v>100000</v>
      </c>
      <c r="J10" s="199"/>
      <c r="K10" s="162"/>
    </row>
    <row r="11" spans="1:11" s="694" customFormat="1" ht="84.75" customHeight="1">
      <c r="A11" s="690"/>
      <c r="B11" s="78" t="s">
        <v>309</v>
      </c>
      <c r="C11" s="236" t="s">
        <v>560</v>
      </c>
      <c r="D11" s="78" t="s">
        <v>198</v>
      </c>
      <c r="E11" s="143" t="s">
        <v>310</v>
      </c>
      <c r="F11" s="246" t="s">
        <v>11</v>
      </c>
      <c r="G11" s="246" t="s">
        <v>410</v>
      </c>
      <c r="H11" s="292">
        <f aca="true" t="shared" si="0" ref="H11:H44">I11+J11</f>
        <v>65000</v>
      </c>
      <c r="I11" s="198">
        <v>65000</v>
      </c>
      <c r="J11" s="692"/>
      <c r="K11" s="693"/>
    </row>
    <row r="12" spans="1:11" s="117" customFormat="1" ht="110.25" customHeight="1" hidden="1">
      <c r="A12" s="111"/>
      <c r="B12" s="159" t="s">
        <v>465</v>
      </c>
      <c r="C12" s="156" t="s">
        <v>466</v>
      </c>
      <c r="D12" s="156" t="s">
        <v>467</v>
      </c>
      <c r="E12" s="222" t="s">
        <v>468</v>
      </c>
      <c r="F12" s="247" t="s">
        <v>282</v>
      </c>
      <c r="G12" s="246" t="s">
        <v>281</v>
      </c>
      <c r="H12" s="292">
        <f t="shared" si="0"/>
        <v>0</v>
      </c>
      <c r="I12" s="198"/>
      <c r="J12" s="199"/>
      <c r="K12" s="162"/>
    </row>
    <row r="13" spans="1:11" s="117" customFormat="1" ht="110.25" customHeight="1">
      <c r="A13" s="111"/>
      <c r="B13" s="78" t="s">
        <v>309</v>
      </c>
      <c r="C13" s="236" t="s">
        <v>560</v>
      </c>
      <c r="D13" s="78" t="s">
        <v>198</v>
      </c>
      <c r="E13" s="143" t="s">
        <v>310</v>
      </c>
      <c r="F13" s="247" t="s">
        <v>760</v>
      </c>
      <c r="G13" s="246" t="s">
        <v>759</v>
      </c>
      <c r="H13" s="292">
        <f t="shared" si="0"/>
        <v>200000</v>
      </c>
      <c r="I13" s="198">
        <v>200000</v>
      </c>
      <c r="J13" s="199"/>
      <c r="K13" s="162"/>
    </row>
    <row r="14" spans="1:11" s="117" customFormat="1" ht="75.75" customHeight="1">
      <c r="A14" s="111"/>
      <c r="B14" s="510" t="s">
        <v>286</v>
      </c>
      <c r="C14" s="523" t="s">
        <v>287</v>
      </c>
      <c r="D14" s="633" t="s">
        <v>342</v>
      </c>
      <c r="E14" s="511" t="s">
        <v>288</v>
      </c>
      <c r="F14" s="247" t="s">
        <v>486</v>
      </c>
      <c r="G14" s="246" t="s">
        <v>441</v>
      </c>
      <c r="H14" s="292">
        <f t="shared" si="0"/>
        <v>1103145</v>
      </c>
      <c r="I14" s="198">
        <v>1103145</v>
      </c>
      <c r="J14" s="199"/>
      <c r="K14" s="162"/>
    </row>
    <row r="15" spans="1:11" s="117" customFormat="1" ht="75.75" customHeight="1">
      <c r="A15" s="111"/>
      <c r="B15" s="510" t="s">
        <v>711</v>
      </c>
      <c r="C15" s="510" t="s">
        <v>712</v>
      </c>
      <c r="D15" s="510" t="s">
        <v>713</v>
      </c>
      <c r="E15" s="511" t="s">
        <v>716</v>
      </c>
      <c r="F15" s="705" t="s">
        <v>526</v>
      </c>
      <c r="G15" s="246" t="s">
        <v>409</v>
      </c>
      <c r="H15" s="734">
        <f t="shared" si="0"/>
        <v>2163100</v>
      </c>
      <c r="I15" s="198">
        <v>1163100</v>
      </c>
      <c r="J15" s="735">
        <v>1000000</v>
      </c>
      <c r="K15" s="736">
        <v>1000000</v>
      </c>
    </row>
    <row r="16" spans="1:11" s="117" customFormat="1" ht="159.75" customHeight="1">
      <c r="A16" s="111"/>
      <c r="B16" s="510" t="s">
        <v>714</v>
      </c>
      <c r="C16" s="510" t="s">
        <v>16</v>
      </c>
      <c r="D16" s="510" t="s">
        <v>487</v>
      </c>
      <c r="E16" s="511" t="s">
        <v>488</v>
      </c>
      <c r="F16" s="705" t="s">
        <v>528</v>
      </c>
      <c r="G16" s="246" t="s">
        <v>425</v>
      </c>
      <c r="H16" s="292">
        <f t="shared" si="0"/>
        <v>150000</v>
      </c>
      <c r="I16" s="198">
        <v>150000</v>
      </c>
      <c r="J16" s="199"/>
      <c r="K16" s="162"/>
    </row>
    <row r="17" spans="1:11" s="117" customFormat="1" ht="119.25" customHeight="1">
      <c r="A17" s="111"/>
      <c r="B17" s="510" t="s">
        <v>714</v>
      </c>
      <c r="C17" s="510" t="s">
        <v>16</v>
      </c>
      <c r="D17" s="510" t="s">
        <v>487</v>
      </c>
      <c r="E17" s="511" t="s">
        <v>488</v>
      </c>
      <c r="F17" s="697" t="s">
        <v>529</v>
      </c>
      <c r="G17" s="246" t="s">
        <v>426</v>
      </c>
      <c r="H17" s="292">
        <f t="shared" si="0"/>
        <v>10000</v>
      </c>
      <c r="I17" s="198">
        <v>10000</v>
      </c>
      <c r="J17" s="199"/>
      <c r="K17" s="162"/>
    </row>
    <row r="18" spans="1:11" s="117" customFormat="1" ht="159.75" customHeight="1">
      <c r="A18" s="111"/>
      <c r="B18" s="510" t="s">
        <v>714</v>
      </c>
      <c r="C18" s="732" t="s">
        <v>16</v>
      </c>
      <c r="D18" s="733" t="s">
        <v>487</v>
      </c>
      <c r="E18" s="634" t="s">
        <v>488</v>
      </c>
      <c r="F18" s="697" t="s">
        <v>530</v>
      </c>
      <c r="G18" s="246" t="s">
        <v>427</v>
      </c>
      <c r="H18" s="292">
        <f t="shared" si="0"/>
        <v>45000</v>
      </c>
      <c r="I18" s="198">
        <v>45000</v>
      </c>
      <c r="J18" s="199"/>
      <c r="K18" s="162"/>
    </row>
    <row r="19" spans="1:11" s="117" customFormat="1" ht="86.25" customHeight="1">
      <c r="A19" s="111"/>
      <c r="B19" s="510" t="s">
        <v>714</v>
      </c>
      <c r="C19" s="510" t="s">
        <v>16</v>
      </c>
      <c r="D19" s="510" t="s">
        <v>487</v>
      </c>
      <c r="E19" s="511" t="s">
        <v>488</v>
      </c>
      <c r="F19" s="697" t="s">
        <v>531</v>
      </c>
      <c r="G19" s="246" t="s">
        <v>428</v>
      </c>
      <c r="H19" s="292">
        <f t="shared" si="0"/>
        <v>300000</v>
      </c>
      <c r="I19" s="198">
        <v>300000</v>
      </c>
      <c r="J19" s="199"/>
      <c r="K19" s="162"/>
    </row>
    <row r="20" spans="1:11" s="117" customFormat="1" ht="147.75" customHeight="1">
      <c r="A20" s="111"/>
      <c r="B20" s="159" t="s">
        <v>640</v>
      </c>
      <c r="C20" s="195" t="s">
        <v>634</v>
      </c>
      <c r="D20" s="196" t="s">
        <v>325</v>
      </c>
      <c r="E20" s="197" t="s">
        <v>639</v>
      </c>
      <c r="F20" s="247" t="s">
        <v>489</v>
      </c>
      <c r="G20" s="246" t="s">
        <v>412</v>
      </c>
      <c r="H20" s="292">
        <f t="shared" si="0"/>
        <v>39000</v>
      </c>
      <c r="I20" s="198">
        <v>39000</v>
      </c>
      <c r="J20" s="199"/>
      <c r="K20" s="162"/>
    </row>
    <row r="21" spans="1:11" s="117" customFormat="1" ht="147.75" customHeight="1">
      <c r="A21" s="111"/>
      <c r="B21" s="226" t="s">
        <v>465</v>
      </c>
      <c r="C21" s="159" t="s">
        <v>466</v>
      </c>
      <c r="D21" s="159" t="s">
        <v>467</v>
      </c>
      <c r="E21" s="145" t="s">
        <v>468</v>
      </c>
      <c r="F21" s="247" t="s">
        <v>491</v>
      </c>
      <c r="G21" s="246" t="s">
        <v>420</v>
      </c>
      <c r="H21" s="292">
        <f t="shared" si="0"/>
        <v>10000</v>
      </c>
      <c r="I21" s="198">
        <v>10000</v>
      </c>
      <c r="J21" s="199"/>
      <c r="K21" s="162"/>
    </row>
    <row r="22" spans="1:11" s="117" customFormat="1" ht="69.75" customHeight="1">
      <c r="A22" s="111"/>
      <c r="B22" s="159" t="s">
        <v>255</v>
      </c>
      <c r="C22" s="304" t="s">
        <v>256</v>
      </c>
      <c r="D22" s="227">
        <v>1090</v>
      </c>
      <c r="E22" s="144" t="s">
        <v>258</v>
      </c>
      <c r="F22" s="246" t="s">
        <v>140</v>
      </c>
      <c r="G22" s="247" t="s">
        <v>141</v>
      </c>
      <c r="H22" s="292">
        <f t="shared" si="0"/>
        <v>600000</v>
      </c>
      <c r="I22" s="164">
        <v>600000</v>
      </c>
      <c r="J22" s="151">
        <v>0</v>
      </c>
      <c r="K22" s="164"/>
    </row>
    <row r="23" spans="1:11" s="117" customFormat="1" ht="56.25" customHeight="1" hidden="1">
      <c r="A23" s="111"/>
      <c r="B23" s="159"/>
      <c r="C23" s="149"/>
      <c r="D23" s="150"/>
      <c r="E23" s="118" t="s">
        <v>676</v>
      </c>
      <c r="F23" s="166" t="s">
        <v>677</v>
      </c>
      <c r="G23" s="166"/>
      <c r="H23" s="292">
        <f t="shared" si="0"/>
        <v>0</v>
      </c>
      <c r="I23" s="164"/>
      <c r="J23" s="151"/>
      <c r="K23" s="164"/>
    </row>
    <row r="24" spans="1:11" s="117" customFormat="1" ht="84.75" customHeight="1">
      <c r="A24" s="111"/>
      <c r="B24" s="229" t="s">
        <v>374</v>
      </c>
      <c r="C24" s="156" t="s">
        <v>375</v>
      </c>
      <c r="D24" s="237" t="s">
        <v>192</v>
      </c>
      <c r="E24" s="144" t="s">
        <v>376</v>
      </c>
      <c r="F24" s="248" t="s">
        <v>506</v>
      </c>
      <c r="G24" s="246" t="s">
        <v>424</v>
      </c>
      <c r="H24" s="292">
        <f t="shared" si="0"/>
        <v>700000</v>
      </c>
      <c r="I24" s="164">
        <v>700000</v>
      </c>
      <c r="J24" s="151"/>
      <c r="K24" s="163"/>
    </row>
    <row r="25" spans="1:11" s="117" customFormat="1" ht="100.5" customHeight="1">
      <c r="A25" s="111"/>
      <c r="B25" s="159" t="s">
        <v>280</v>
      </c>
      <c r="C25" s="156" t="s">
        <v>80</v>
      </c>
      <c r="D25" s="156" t="s">
        <v>192</v>
      </c>
      <c r="E25" s="80" t="s">
        <v>291</v>
      </c>
      <c r="F25" s="246" t="s">
        <v>492</v>
      </c>
      <c r="G25" s="246" t="s">
        <v>423</v>
      </c>
      <c r="H25" s="292">
        <f t="shared" si="0"/>
        <v>10000</v>
      </c>
      <c r="I25" s="152">
        <v>10000</v>
      </c>
      <c r="J25" s="119"/>
      <c r="K25" s="162"/>
    </row>
    <row r="26" spans="1:11" s="117" customFormat="1" ht="99" customHeight="1">
      <c r="A26" s="111"/>
      <c r="B26" s="159" t="s">
        <v>280</v>
      </c>
      <c r="C26" s="156" t="s">
        <v>80</v>
      </c>
      <c r="D26" s="156" t="s">
        <v>192</v>
      </c>
      <c r="E26" s="80" t="s">
        <v>291</v>
      </c>
      <c r="F26" s="246" t="s">
        <v>4</v>
      </c>
      <c r="G26" s="246" t="s">
        <v>421</v>
      </c>
      <c r="H26" s="292">
        <f t="shared" si="0"/>
        <v>5913100</v>
      </c>
      <c r="I26" s="440">
        <v>5913100</v>
      </c>
      <c r="J26" s="371"/>
      <c r="K26" s="162"/>
    </row>
    <row r="27" spans="1:11" s="117" customFormat="1" ht="0.75" customHeight="1" hidden="1">
      <c r="A27" s="111"/>
      <c r="B27" s="156" t="s">
        <v>311</v>
      </c>
      <c r="C27" s="156" t="s">
        <v>312</v>
      </c>
      <c r="D27" s="156" t="s">
        <v>193</v>
      </c>
      <c r="E27" s="80" t="s">
        <v>291</v>
      </c>
      <c r="F27" s="166" t="s">
        <v>586</v>
      </c>
      <c r="G27" s="166"/>
      <c r="H27" s="292">
        <f t="shared" si="0"/>
        <v>0</v>
      </c>
      <c r="I27" s="139"/>
      <c r="J27" s="152"/>
      <c r="K27" s="163"/>
    </row>
    <row r="28" spans="1:11" s="117" customFormat="1" ht="92.25" customHeight="1">
      <c r="A28" s="111"/>
      <c r="B28" s="159" t="s">
        <v>280</v>
      </c>
      <c r="C28" s="156" t="s">
        <v>80</v>
      </c>
      <c r="D28" s="156" t="s">
        <v>192</v>
      </c>
      <c r="E28" s="80" t="s">
        <v>291</v>
      </c>
      <c r="F28" s="370" t="s">
        <v>289</v>
      </c>
      <c r="G28" s="370" t="s">
        <v>290</v>
      </c>
      <c r="H28" s="292">
        <f t="shared" si="0"/>
        <v>199900</v>
      </c>
      <c r="I28" s="154">
        <v>199900</v>
      </c>
      <c r="J28" s="154"/>
      <c r="K28" s="163"/>
    </row>
    <row r="29" spans="1:11" s="117" customFormat="1" ht="144.75" customHeight="1">
      <c r="A29" s="111"/>
      <c r="B29" s="159" t="s">
        <v>380</v>
      </c>
      <c r="C29" s="156" t="s">
        <v>381</v>
      </c>
      <c r="D29" s="156" t="s">
        <v>382</v>
      </c>
      <c r="E29" s="80" t="s">
        <v>383</v>
      </c>
      <c r="F29" s="248" t="s">
        <v>493</v>
      </c>
      <c r="G29" s="246" t="s">
        <v>422</v>
      </c>
      <c r="H29" s="292">
        <f t="shared" si="0"/>
        <v>200000</v>
      </c>
      <c r="I29" s="154">
        <v>200000</v>
      </c>
      <c r="J29" s="154"/>
      <c r="K29" s="163"/>
    </row>
    <row r="30" spans="1:11" s="117" customFormat="1" ht="98.25" customHeight="1" hidden="1">
      <c r="A30" s="111"/>
      <c r="B30" s="156" t="s">
        <v>144</v>
      </c>
      <c r="C30" s="156" t="s">
        <v>145</v>
      </c>
      <c r="D30" s="156" t="s">
        <v>146</v>
      </c>
      <c r="E30" s="80" t="s">
        <v>147</v>
      </c>
      <c r="F30" s="248" t="s">
        <v>494</v>
      </c>
      <c r="G30" s="246" t="s">
        <v>453</v>
      </c>
      <c r="H30" s="739">
        <f t="shared" si="0"/>
        <v>0</v>
      </c>
      <c r="I30" s="740"/>
      <c r="J30" s="154"/>
      <c r="K30" s="163"/>
    </row>
    <row r="31" spans="1:11" s="117" customFormat="1" ht="84.75" customHeight="1" hidden="1">
      <c r="A31" s="111"/>
      <c r="B31" s="156" t="s">
        <v>144</v>
      </c>
      <c r="C31" s="156" t="s">
        <v>145</v>
      </c>
      <c r="D31" s="156" t="s">
        <v>146</v>
      </c>
      <c r="E31" s="80" t="s">
        <v>147</v>
      </c>
      <c r="F31" s="246" t="s">
        <v>495</v>
      </c>
      <c r="G31" s="246" t="s">
        <v>454</v>
      </c>
      <c r="H31" s="739">
        <f t="shared" si="0"/>
        <v>0</v>
      </c>
      <c r="I31" s="741"/>
      <c r="J31" s="152"/>
      <c r="K31" s="163"/>
    </row>
    <row r="32" spans="1:11" s="117" customFormat="1" ht="84.75" customHeight="1" hidden="1">
      <c r="A32" s="111"/>
      <c r="B32" s="156" t="s">
        <v>311</v>
      </c>
      <c r="C32" s="153" t="s">
        <v>312</v>
      </c>
      <c r="D32" s="153" t="s">
        <v>193</v>
      </c>
      <c r="E32" s="541" t="s">
        <v>313</v>
      </c>
      <c r="F32" s="248" t="s">
        <v>503</v>
      </c>
      <c r="G32" s="246" t="s">
        <v>413</v>
      </c>
      <c r="H32" s="292">
        <f t="shared" si="0"/>
        <v>0</v>
      </c>
      <c r="I32" s="154"/>
      <c r="J32" s="154"/>
      <c r="K32" s="163"/>
    </row>
    <row r="33" spans="1:11" s="117" customFormat="1" ht="84.75" customHeight="1">
      <c r="A33" s="111"/>
      <c r="B33" s="156" t="s">
        <v>144</v>
      </c>
      <c r="C33" s="153" t="s">
        <v>145</v>
      </c>
      <c r="D33" s="153" t="s">
        <v>754</v>
      </c>
      <c r="E33" s="541" t="s">
        <v>147</v>
      </c>
      <c r="F33" s="248" t="s">
        <v>495</v>
      </c>
      <c r="G33" s="246" t="s">
        <v>454</v>
      </c>
      <c r="H33" s="292">
        <f t="shared" si="0"/>
        <v>100000</v>
      </c>
      <c r="I33" s="154">
        <v>100000</v>
      </c>
      <c r="J33" s="154"/>
      <c r="K33" s="163"/>
    </row>
    <row r="34" spans="1:11" s="117" customFormat="1" ht="84.75" customHeight="1">
      <c r="A34" s="111"/>
      <c r="B34" s="230" t="s">
        <v>298</v>
      </c>
      <c r="C34" s="231" t="s">
        <v>299</v>
      </c>
      <c r="D34" s="231" t="s">
        <v>641</v>
      </c>
      <c r="E34" s="232" t="s">
        <v>642</v>
      </c>
      <c r="F34" s="248" t="s">
        <v>752</v>
      </c>
      <c r="G34" s="246" t="s">
        <v>12</v>
      </c>
      <c r="H34" s="292">
        <f t="shared" si="0"/>
        <v>300000</v>
      </c>
      <c r="I34" s="154">
        <v>300000</v>
      </c>
      <c r="J34" s="154"/>
      <c r="K34" s="163"/>
    </row>
    <row r="35" spans="1:11" s="117" customFormat="1" ht="65.25" customHeight="1">
      <c r="A35" s="111"/>
      <c r="B35" s="230" t="s">
        <v>298</v>
      </c>
      <c r="C35" s="231" t="s">
        <v>299</v>
      </c>
      <c r="D35" s="231" t="s">
        <v>641</v>
      </c>
      <c r="E35" s="232" t="s">
        <v>642</v>
      </c>
      <c r="F35" s="246" t="s">
        <v>496</v>
      </c>
      <c r="G35" s="246" t="s">
        <v>419</v>
      </c>
      <c r="H35" s="440">
        <f t="shared" si="0"/>
        <v>320000</v>
      </c>
      <c r="I35" s="152">
        <v>320000</v>
      </c>
      <c r="J35" s="119"/>
      <c r="K35" s="162"/>
    </row>
    <row r="36" spans="1:11" s="117" customFormat="1" ht="104.25" customHeight="1">
      <c r="A36" s="111"/>
      <c r="B36" s="233" t="s">
        <v>56</v>
      </c>
      <c r="C36" s="153" t="s">
        <v>57</v>
      </c>
      <c r="D36" s="234" t="s">
        <v>195</v>
      </c>
      <c r="E36" s="80" t="s">
        <v>58</v>
      </c>
      <c r="F36" s="248" t="s">
        <v>497</v>
      </c>
      <c r="G36" s="246" t="s">
        <v>417</v>
      </c>
      <c r="H36" s="292">
        <f t="shared" si="0"/>
        <v>2500000</v>
      </c>
      <c r="I36" s="642">
        <v>2500000</v>
      </c>
      <c r="J36" s="140"/>
      <c r="K36" s="162"/>
    </row>
    <row r="37" spans="1:17" s="117" customFormat="1" ht="64.5" customHeight="1" hidden="1" thickBot="1">
      <c r="A37" s="111"/>
      <c r="B37" s="233" t="s">
        <v>302</v>
      </c>
      <c r="C37" s="153" t="s">
        <v>303</v>
      </c>
      <c r="D37" s="234" t="s">
        <v>196</v>
      </c>
      <c r="E37" s="80" t="s">
        <v>643</v>
      </c>
      <c r="F37" s="246" t="s">
        <v>578</v>
      </c>
      <c r="G37" s="285" t="s">
        <v>388</v>
      </c>
      <c r="H37" s="292">
        <f t="shared" si="0"/>
        <v>0</v>
      </c>
      <c r="I37" s="155"/>
      <c r="J37" s="140"/>
      <c r="K37" s="162"/>
      <c r="Q37" s="287"/>
    </row>
    <row r="38" spans="1:17" s="117" customFormat="1" ht="64.5" customHeight="1">
      <c r="A38" s="111"/>
      <c r="B38" s="233" t="s">
        <v>302</v>
      </c>
      <c r="C38" s="153" t="s">
        <v>303</v>
      </c>
      <c r="D38" s="234" t="s">
        <v>196</v>
      </c>
      <c r="E38" s="80" t="s">
        <v>643</v>
      </c>
      <c r="F38" s="246" t="s">
        <v>522</v>
      </c>
      <c r="G38" s="246" t="s">
        <v>414</v>
      </c>
      <c r="H38" s="292">
        <f t="shared" si="0"/>
        <v>30000</v>
      </c>
      <c r="I38" s="155">
        <v>30000</v>
      </c>
      <c r="J38" s="140"/>
      <c r="K38" s="162"/>
      <c r="Q38" s="698"/>
    </row>
    <row r="39" spans="1:17" s="117" customFormat="1" ht="84" customHeight="1">
      <c r="A39" s="111"/>
      <c r="B39" s="556" t="s">
        <v>707</v>
      </c>
      <c r="C39" s="551" t="s">
        <v>708</v>
      </c>
      <c r="D39" s="557" t="s">
        <v>152</v>
      </c>
      <c r="E39" s="541" t="s">
        <v>710</v>
      </c>
      <c r="F39" s="246" t="s">
        <v>411</v>
      </c>
      <c r="G39" s="246" t="s">
        <v>410</v>
      </c>
      <c r="H39" s="292">
        <f t="shared" si="0"/>
        <v>25720</v>
      </c>
      <c r="I39" s="155">
        <v>25720</v>
      </c>
      <c r="J39" s="140"/>
      <c r="K39" s="162"/>
      <c r="Q39" s="698"/>
    </row>
    <row r="40" spans="1:11" s="117" customFormat="1" ht="160.5" customHeight="1">
      <c r="A40" s="111"/>
      <c r="B40" s="233" t="s">
        <v>306</v>
      </c>
      <c r="C40" s="78" t="s">
        <v>307</v>
      </c>
      <c r="D40" s="78" t="s">
        <v>197</v>
      </c>
      <c r="E40" s="235" t="s">
        <v>308</v>
      </c>
      <c r="F40" s="704" t="s">
        <v>527</v>
      </c>
      <c r="G40" s="246" t="s">
        <v>455</v>
      </c>
      <c r="H40" s="292">
        <f t="shared" si="0"/>
        <v>50000</v>
      </c>
      <c r="I40" s="152">
        <v>50000</v>
      </c>
      <c r="J40" s="119"/>
      <c r="K40" s="162"/>
    </row>
    <row r="41" spans="1:11" s="117" customFormat="1" ht="124.5" customHeight="1">
      <c r="A41" s="111"/>
      <c r="B41" s="233" t="s">
        <v>498</v>
      </c>
      <c r="C41" s="78" t="s">
        <v>499</v>
      </c>
      <c r="D41" s="78" t="s">
        <v>197</v>
      </c>
      <c r="E41" s="235" t="s">
        <v>500</v>
      </c>
      <c r="F41" s="246" t="s">
        <v>501</v>
      </c>
      <c r="G41" s="246" t="s">
        <v>415</v>
      </c>
      <c r="H41" s="292">
        <f t="shared" si="0"/>
        <v>1213100</v>
      </c>
      <c r="I41" s="152">
        <v>1213100</v>
      </c>
      <c r="J41" s="119"/>
      <c r="K41" s="162"/>
    </row>
    <row r="42" spans="2:11" s="120" customFormat="1" ht="104.25" customHeight="1">
      <c r="B42" s="78" t="s">
        <v>19</v>
      </c>
      <c r="C42" s="78" t="s">
        <v>20</v>
      </c>
      <c r="D42" s="78" t="s">
        <v>21</v>
      </c>
      <c r="E42" s="143" t="s">
        <v>22</v>
      </c>
      <c r="F42" s="246" t="s">
        <v>502</v>
      </c>
      <c r="G42" s="246" t="s">
        <v>416</v>
      </c>
      <c r="H42" s="292">
        <f t="shared" si="0"/>
        <v>50000</v>
      </c>
      <c r="I42" s="152">
        <v>50000</v>
      </c>
      <c r="J42" s="152"/>
      <c r="K42" s="164"/>
    </row>
    <row r="43" spans="2:11" s="120" customFormat="1" ht="96.75" customHeight="1">
      <c r="B43" s="78" t="s">
        <v>315</v>
      </c>
      <c r="C43" s="78" t="s">
        <v>316</v>
      </c>
      <c r="D43" s="78" t="s">
        <v>644</v>
      </c>
      <c r="E43" s="143" t="s">
        <v>317</v>
      </c>
      <c r="F43" s="246" t="s">
        <v>369</v>
      </c>
      <c r="G43" s="246" t="s">
        <v>370</v>
      </c>
      <c r="H43" s="292">
        <f t="shared" si="0"/>
        <v>53100</v>
      </c>
      <c r="I43" s="198"/>
      <c r="J43" s="198">
        <v>53100</v>
      </c>
      <c r="K43" s="164"/>
    </row>
    <row r="44" spans="2:11" s="120" customFormat="1" ht="96.75" customHeight="1" thickBot="1">
      <c r="B44" s="789" t="s">
        <v>504</v>
      </c>
      <c r="C44" s="696" t="s">
        <v>477</v>
      </c>
      <c r="D44" s="696" t="s">
        <v>330</v>
      </c>
      <c r="E44" s="669" t="s">
        <v>525</v>
      </c>
      <c r="F44" s="697" t="s">
        <v>505</v>
      </c>
      <c r="G44" s="246" t="s">
        <v>418</v>
      </c>
      <c r="H44" s="292">
        <f t="shared" si="0"/>
        <v>50000</v>
      </c>
      <c r="I44" s="198">
        <v>50000</v>
      </c>
      <c r="J44" s="198"/>
      <c r="K44" s="164"/>
    </row>
    <row r="45" spans="2:11" s="120" customFormat="1" ht="89.25" customHeight="1">
      <c r="B45" s="306" t="s">
        <v>338</v>
      </c>
      <c r="C45" s="203"/>
      <c r="D45" s="203"/>
      <c r="E45" s="204" t="s">
        <v>321</v>
      </c>
      <c r="F45" s="205"/>
      <c r="G45" s="205"/>
      <c r="H45" s="294">
        <f>I45+J45</f>
        <v>4543600</v>
      </c>
      <c r="I45" s="179">
        <f>I46</f>
        <v>4543600</v>
      </c>
      <c r="J45" s="179">
        <f>J46</f>
        <v>0</v>
      </c>
      <c r="K45" s="441">
        <f>K46</f>
        <v>0</v>
      </c>
    </row>
    <row r="46" spans="1:11" ht="41.25" thickBot="1">
      <c r="A46" s="106"/>
      <c r="B46" s="180" t="s">
        <v>339</v>
      </c>
      <c r="C46" s="206"/>
      <c r="D46" s="206"/>
      <c r="E46" s="207" t="s">
        <v>321</v>
      </c>
      <c r="F46" s="208"/>
      <c r="G46" s="208"/>
      <c r="H46" s="296">
        <f>I46+J46</f>
        <v>4543600</v>
      </c>
      <c r="I46" s="184">
        <f>SUM(I47:I60)</f>
        <v>4543600</v>
      </c>
      <c r="J46" s="184">
        <f>SUM(J47:J60)</f>
        <v>0</v>
      </c>
      <c r="K46" s="184">
        <f>SUM(K47:K60)</f>
        <v>0</v>
      </c>
    </row>
    <row r="47" spans="2:11" s="121" customFormat="1" ht="94.5" customHeight="1">
      <c r="B47" s="156" t="s">
        <v>739</v>
      </c>
      <c r="C47" s="156" t="s">
        <v>740</v>
      </c>
      <c r="D47" s="156" t="s">
        <v>323</v>
      </c>
      <c r="E47" s="80" t="s">
        <v>747</v>
      </c>
      <c r="F47" s="249" t="s">
        <v>508</v>
      </c>
      <c r="G47" s="246" t="s">
        <v>452</v>
      </c>
      <c r="H47" s="295">
        <f>I47+J47</f>
        <v>1100000</v>
      </c>
      <c r="I47" s="201">
        <v>1100000</v>
      </c>
      <c r="J47" s="202"/>
      <c r="K47" s="163"/>
    </row>
    <row r="48" spans="1:11" ht="86.25" customHeight="1">
      <c r="A48" s="106"/>
      <c r="B48" s="156" t="s">
        <v>549</v>
      </c>
      <c r="C48" s="156" t="s">
        <v>331</v>
      </c>
      <c r="D48" s="156" t="s">
        <v>322</v>
      </c>
      <c r="E48" s="80" t="s">
        <v>550</v>
      </c>
      <c r="F48" s="250" t="s">
        <v>509</v>
      </c>
      <c r="G48" s="246" t="s">
        <v>448</v>
      </c>
      <c r="H48" s="295">
        <f aca="true" t="shared" si="1" ref="H48:H60">I48+J48</f>
        <v>850000</v>
      </c>
      <c r="I48" s="122">
        <v>850000</v>
      </c>
      <c r="J48" s="122"/>
      <c r="K48" s="163"/>
    </row>
    <row r="49" spans="1:11" ht="104.25" customHeight="1">
      <c r="A49" s="106"/>
      <c r="B49" s="156" t="s">
        <v>739</v>
      </c>
      <c r="C49" s="156" t="s">
        <v>740</v>
      </c>
      <c r="D49" s="157" t="s">
        <v>323</v>
      </c>
      <c r="E49" s="752" t="s">
        <v>741</v>
      </c>
      <c r="F49" s="250" t="s">
        <v>509</v>
      </c>
      <c r="G49" s="246" t="s">
        <v>448</v>
      </c>
      <c r="H49" s="295">
        <f t="shared" si="1"/>
        <v>1710600</v>
      </c>
      <c r="I49" s="168">
        <v>1710600</v>
      </c>
      <c r="J49" s="168"/>
      <c r="K49" s="163"/>
    </row>
    <row r="50" spans="1:11" ht="66.75" customHeight="1">
      <c r="A50" s="106"/>
      <c r="B50" s="156" t="s">
        <v>739</v>
      </c>
      <c r="C50" s="156" t="s">
        <v>740</v>
      </c>
      <c r="D50" s="157" t="s">
        <v>323</v>
      </c>
      <c r="E50" s="752" t="s">
        <v>741</v>
      </c>
      <c r="F50" s="251" t="s">
        <v>762</v>
      </c>
      <c r="G50" s="246" t="s">
        <v>761</v>
      </c>
      <c r="H50" s="295">
        <f t="shared" si="1"/>
        <v>100000</v>
      </c>
      <c r="I50" s="790">
        <v>100000</v>
      </c>
      <c r="J50" s="790"/>
      <c r="K50" s="163"/>
    </row>
    <row r="51" spans="1:11" ht="101.25" customHeight="1">
      <c r="A51" s="106"/>
      <c r="B51" s="156" t="s">
        <v>739</v>
      </c>
      <c r="C51" s="156" t="s">
        <v>740</v>
      </c>
      <c r="D51" s="157" t="s">
        <v>323</v>
      </c>
      <c r="E51" s="752" t="s">
        <v>741</v>
      </c>
      <c r="F51" s="251" t="s">
        <v>521</v>
      </c>
      <c r="G51" s="708" t="s">
        <v>450</v>
      </c>
      <c r="H51" s="298">
        <f t="shared" si="1"/>
        <v>239400</v>
      </c>
      <c r="I51" s="147">
        <v>239400</v>
      </c>
      <c r="J51" s="147"/>
      <c r="K51" s="163"/>
    </row>
    <row r="52" spans="1:11" ht="101.25" customHeight="1">
      <c r="A52" s="106"/>
      <c r="B52" s="156" t="s">
        <v>739</v>
      </c>
      <c r="C52" s="156" t="s">
        <v>740</v>
      </c>
      <c r="D52" s="157" t="s">
        <v>323</v>
      </c>
      <c r="E52" s="752" t="s">
        <v>741</v>
      </c>
      <c r="F52" s="250" t="s">
        <v>149</v>
      </c>
      <c r="G52" s="251" t="s">
        <v>132</v>
      </c>
      <c r="H52" s="354">
        <f t="shared" si="1"/>
        <v>10000</v>
      </c>
      <c r="I52" s="368">
        <v>10000</v>
      </c>
      <c r="J52" s="368"/>
      <c r="K52" s="163"/>
    </row>
    <row r="53" spans="1:11" ht="81.75" customHeight="1">
      <c r="A53" s="106"/>
      <c r="B53" s="159" t="s">
        <v>204</v>
      </c>
      <c r="C53" s="156" t="s">
        <v>205</v>
      </c>
      <c r="D53" s="156" t="s">
        <v>325</v>
      </c>
      <c r="E53" s="222" t="s">
        <v>206</v>
      </c>
      <c r="F53" s="252" t="s">
        <v>5</v>
      </c>
      <c r="G53" s="246" t="s">
        <v>449</v>
      </c>
      <c r="H53" s="295">
        <f t="shared" si="1"/>
        <v>69000</v>
      </c>
      <c r="I53" s="168">
        <v>69000</v>
      </c>
      <c r="J53" s="168"/>
      <c r="K53" s="164"/>
    </row>
    <row r="54" spans="1:11" ht="100.5" customHeight="1" hidden="1">
      <c r="A54" s="106"/>
      <c r="B54" s="442" t="s">
        <v>207</v>
      </c>
      <c r="C54" s="223" t="s">
        <v>595</v>
      </c>
      <c r="D54" s="223" t="s">
        <v>325</v>
      </c>
      <c r="E54" s="224" t="s">
        <v>659</v>
      </c>
      <c r="F54" s="250" t="s">
        <v>591</v>
      </c>
      <c r="G54" s="251" t="s">
        <v>389</v>
      </c>
      <c r="H54" s="295">
        <f t="shared" si="1"/>
        <v>0</v>
      </c>
      <c r="I54" s="238"/>
      <c r="J54" s="238"/>
      <c r="K54" s="209"/>
    </row>
    <row r="55" spans="1:11" ht="100.5" customHeight="1">
      <c r="A55" s="106"/>
      <c r="B55" s="159" t="s">
        <v>204</v>
      </c>
      <c r="C55" s="156" t="s">
        <v>205</v>
      </c>
      <c r="D55" s="156" t="s">
        <v>325</v>
      </c>
      <c r="E55" s="222" t="s">
        <v>206</v>
      </c>
      <c r="F55" s="250" t="s">
        <v>510</v>
      </c>
      <c r="G55" s="708" t="s">
        <v>447</v>
      </c>
      <c r="H55" s="354">
        <f t="shared" si="1"/>
        <v>31000</v>
      </c>
      <c r="I55" s="168">
        <v>31000</v>
      </c>
      <c r="J55" s="168"/>
      <c r="K55" s="164"/>
    </row>
    <row r="56" spans="1:11" ht="133.5" customHeight="1">
      <c r="A56" s="106"/>
      <c r="B56" s="442" t="s">
        <v>207</v>
      </c>
      <c r="C56" s="442" t="s">
        <v>595</v>
      </c>
      <c r="D56" s="786" t="s">
        <v>325</v>
      </c>
      <c r="E56" s="787" t="s">
        <v>659</v>
      </c>
      <c r="F56" s="251" t="s">
        <v>521</v>
      </c>
      <c r="G56" s="708" t="s">
        <v>450</v>
      </c>
      <c r="H56" s="295">
        <f t="shared" si="1"/>
        <v>150000</v>
      </c>
      <c r="I56" s="238">
        <v>150000</v>
      </c>
      <c r="J56" s="238"/>
      <c r="K56" s="209"/>
    </row>
    <row r="57" spans="1:11" ht="79.5" customHeight="1" hidden="1">
      <c r="A57" s="106"/>
      <c r="B57" s="106"/>
      <c r="C57" s="106"/>
      <c r="D57" s="106"/>
      <c r="E57" s="106"/>
      <c r="F57" s="106"/>
      <c r="G57" s="106"/>
      <c r="H57" s="295">
        <f t="shared" si="1"/>
        <v>0</v>
      </c>
      <c r="I57" s="238"/>
      <c r="J57" s="238"/>
      <c r="K57" s="209"/>
    </row>
    <row r="58" spans="1:11" ht="72" customHeight="1">
      <c r="A58" s="106"/>
      <c r="B58" s="156" t="s">
        <v>277</v>
      </c>
      <c r="C58" s="156" t="s">
        <v>598</v>
      </c>
      <c r="D58" s="156" t="s">
        <v>326</v>
      </c>
      <c r="E58" s="144" t="s">
        <v>661</v>
      </c>
      <c r="F58" s="252" t="s">
        <v>507</v>
      </c>
      <c r="G58" s="246" t="s">
        <v>451</v>
      </c>
      <c r="H58" s="295">
        <f t="shared" si="1"/>
        <v>150000</v>
      </c>
      <c r="I58" s="355">
        <v>150000</v>
      </c>
      <c r="J58" s="356"/>
      <c r="K58" s="164"/>
    </row>
    <row r="59" spans="1:11" ht="135" customHeight="1">
      <c r="A59" s="106"/>
      <c r="B59" s="443" t="s">
        <v>1</v>
      </c>
      <c r="C59" s="156"/>
      <c r="D59" s="156"/>
      <c r="E59" s="144"/>
      <c r="F59" s="252" t="s">
        <v>459</v>
      </c>
      <c r="G59" s="252" t="s">
        <v>458</v>
      </c>
      <c r="H59" s="354">
        <f t="shared" si="1"/>
        <v>73100</v>
      </c>
      <c r="I59" s="355">
        <v>73100</v>
      </c>
      <c r="J59" s="356"/>
      <c r="K59" s="164"/>
    </row>
    <row r="60" spans="1:11" ht="147" customHeight="1">
      <c r="A60" s="106"/>
      <c r="B60" s="443" t="s">
        <v>2</v>
      </c>
      <c r="C60" s="156"/>
      <c r="D60" s="156"/>
      <c r="E60" s="144"/>
      <c r="F60" s="246" t="s">
        <v>131</v>
      </c>
      <c r="G60" s="246" t="s">
        <v>264</v>
      </c>
      <c r="H60" s="354">
        <f t="shared" si="1"/>
        <v>60500</v>
      </c>
      <c r="I60" s="355">
        <v>60500</v>
      </c>
      <c r="J60" s="356"/>
      <c r="K60" s="164"/>
    </row>
    <row r="61" spans="1:11" ht="85.5" customHeight="1">
      <c r="A61" s="106"/>
      <c r="B61" s="635" t="s">
        <v>210</v>
      </c>
      <c r="C61" s="635"/>
      <c r="D61" s="635"/>
      <c r="E61" s="636" t="s">
        <v>327</v>
      </c>
      <c r="F61" s="637"/>
      <c r="G61" s="638"/>
      <c r="H61" s="639">
        <f>I61+J61</f>
        <v>1537700</v>
      </c>
      <c r="I61" s="640">
        <f>I62</f>
        <v>1537700</v>
      </c>
      <c r="J61" s="641">
        <f>J62</f>
        <v>0</v>
      </c>
      <c r="K61" s="641">
        <f>K62</f>
        <v>0</v>
      </c>
    </row>
    <row r="62" spans="1:11" ht="90" customHeight="1" thickBot="1">
      <c r="A62" s="106"/>
      <c r="B62" s="142" t="s">
        <v>211</v>
      </c>
      <c r="C62" s="181"/>
      <c r="D62" s="181"/>
      <c r="E62" s="636" t="s">
        <v>327</v>
      </c>
      <c r="F62" s="208"/>
      <c r="G62" s="187"/>
      <c r="H62" s="296">
        <f>I62+J62</f>
        <v>1537700</v>
      </c>
      <c r="I62" s="297">
        <f>SUM(I63:I79)</f>
        <v>1537700</v>
      </c>
      <c r="J62" s="297">
        <f>SUM(J63:J79)</f>
        <v>0</v>
      </c>
      <c r="K62" s="297">
        <f>SUM(K63:K79)</f>
        <v>0</v>
      </c>
    </row>
    <row r="63" spans="2:11" s="124" customFormat="1" ht="116.25" customHeight="1">
      <c r="B63" s="78" t="s">
        <v>212</v>
      </c>
      <c r="C63" s="299" t="s">
        <v>342</v>
      </c>
      <c r="D63" s="299" t="s">
        <v>189</v>
      </c>
      <c r="E63" s="300" t="s">
        <v>758</v>
      </c>
      <c r="F63" s="248" t="s">
        <v>532</v>
      </c>
      <c r="G63" s="246" t="s">
        <v>264</v>
      </c>
      <c r="H63" s="301">
        <f>I63+J63</f>
        <v>15000</v>
      </c>
      <c r="I63" s="162">
        <v>15000</v>
      </c>
      <c r="J63" s="210"/>
      <c r="K63" s="163"/>
    </row>
    <row r="64" spans="2:11" s="124" customFormat="1" ht="80.25" customHeight="1">
      <c r="B64" s="78" t="s">
        <v>135</v>
      </c>
      <c r="C64" s="236" t="s">
        <v>579</v>
      </c>
      <c r="D64" s="78" t="s">
        <v>580</v>
      </c>
      <c r="E64" s="143" t="s">
        <v>581</v>
      </c>
      <c r="F64" s="246" t="s">
        <v>517</v>
      </c>
      <c r="G64" s="246" t="s">
        <v>437</v>
      </c>
      <c r="H64" s="301">
        <f>I64+J64</f>
        <v>50000</v>
      </c>
      <c r="I64" s="125">
        <v>50000</v>
      </c>
      <c r="J64" s="253"/>
      <c r="K64" s="164"/>
    </row>
    <row r="65" spans="2:11" s="124" customFormat="1" ht="101.25" customHeight="1">
      <c r="B65" s="225" t="s">
        <v>230</v>
      </c>
      <c r="C65" s="79" t="s">
        <v>231</v>
      </c>
      <c r="D65" s="79" t="s">
        <v>328</v>
      </c>
      <c r="E65" s="80" t="s">
        <v>232</v>
      </c>
      <c r="F65" s="361" t="s">
        <v>511</v>
      </c>
      <c r="G65" s="246" t="s">
        <v>443</v>
      </c>
      <c r="H65" s="301">
        <f aca="true" t="shared" si="2" ref="H65:H79">I65+J65</f>
        <v>12000</v>
      </c>
      <c r="I65" s="125">
        <v>12000</v>
      </c>
      <c r="J65" s="253"/>
      <c r="K65" s="167"/>
    </row>
    <row r="66" spans="2:11" s="124" customFormat="1" ht="104.25" customHeight="1">
      <c r="B66" s="651" t="s">
        <v>233</v>
      </c>
      <c r="C66" s="651" t="s">
        <v>234</v>
      </c>
      <c r="D66" s="651" t="s">
        <v>329</v>
      </c>
      <c r="E66" s="700" t="s">
        <v>23</v>
      </c>
      <c r="F66" s="701" t="s">
        <v>6</v>
      </c>
      <c r="G66" s="246" t="s">
        <v>442</v>
      </c>
      <c r="H66" s="449">
        <f t="shared" si="2"/>
        <v>144000</v>
      </c>
      <c r="I66" s="240">
        <v>144000</v>
      </c>
      <c r="J66" s="240"/>
      <c r="K66" s="164"/>
    </row>
    <row r="67" spans="2:11" s="124" customFormat="1" ht="67.5" customHeight="1" hidden="1">
      <c r="B67" s="225" t="s">
        <v>233</v>
      </c>
      <c r="C67" s="79" t="s">
        <v>234</v>
      </c>
      <c r="D67" s="445" t="s">
        <v>329</v>
      </c>
      <c r="E67" s="446" t="s">
        <v>226</v>
      </c>
      <c r="F67" s="447"/>
      <c r="G67" s="239" t="s">
        <v>262</v>
      </c>
      <c r="H67" s="301">
        <f t="shared" si="2"/>
        <v>0</v>
      </c>
      <c r="I67" s="448"/>
      <c r="J67" s="448"/>
      <c r="K67" s="163"/>
    </row>
    <row r="68" spans="2:11" s="124" customFormat="1" ht="96" customHeight="1">
      <c r="B68" s="651" t="s">
        <v>235</v>
      </c>
      <c r="C68" s="651" t="s">
        <v>236</v>
      </c>
      <c r="D68" s="651" t="s">
        <v>329</v>
      </c>
      <c r="E68" s="700" t="s">
        <v>227</v>
      </c>
      <c r="F68" s="788" t="s">
        <v>7</v>
      </c>
      <c r="G68" s="246" t="s">
        <v>444</v>
      </c>
      <c r="H68" s="301">
        <f t="shared" si="2"/>
        <v>10000</v>
      </c>
      <c r="I68" s="448">
        <v>10000</v>
      </c>
      <c r="J68" s="448"/>
      <c r="K68" s="163"/>
    </row>
    <row r="69" spans="2:11" s="124" customFormat="1" ht="138.75" customHeight="1">
      <c r="B69" s="226" t="s">
        <v>250</v>
      </c>
      <c r="C69" s="159" t="s">
        <v>614</v>
      </c>
      <c r="D69" s="159" t="s">
        <v>329</v>
      </c>
      <c r="E69" s="145" t="s">
        <v>680</v>
      </c>
      <c r="F69" s="246" t="s">
        <v>516</v>
      </c>
      <c r="G69" s="246" t="s">
        <v>438</v>
      </c>
      <c r="H69" s="301">
        <f t="shared" si="2"/>
        <v>60000</v>
      </c>
      <c r="I69" s="125">
        <v>60000</v>
      </c>
      <c r="J69" s="253"/>
      <c r="K69" s="164"/>
    </row>
    <row r="70" spans="2:11" s="124" customFormat="1" ht="92.25" customHeight="1">
      <c r="B70" s="78" t="s">
        <v>431</v>
      </c>
      <c r="C70" s="78" t="s">
        <v>432</v>
      </c>
      <c r="D70" s="78" t="s">
        <v>325</v>
      </c>
      <c r="E70" s="707" t="s">
        <v>435</v>
      </c>
      <c r="F70" s="360" t="s">
        <v>3</v>
      </c>
      <c r="G70" s="246" t="s">
        <v>433</v>
      </c>
      <c r="H70" s="301">
        <f t="shared" si="2"/>
        <v>3000</v>
      </c>
      <c r="I70" s="162">
        <v>3000</v>
      </c>
      <c r="J70" s="210"/>
      <c r="K70" s="163"/>
    </row>
    <row r="71" spans="2:11" s="124" customFormat="1" ht="138.75" customHeight="1" hidden="1">
      <c r="B71" s="226" t="s">
        <v>490</v>
      </c>
      <c r="C71" s="159" t="s">
        <v>466</v>
      </c>
      <c r="D71" s="159" t="s">
        <v>467</v>
      </c>
      <c r="E71" s="145" t="s">
        <v>468</v>
      </c>
      <c r="F71" s="247" t="s">
        <v>491</v>
      </c>
      <c r="G71" s="246" t="s">
        <v>420</v>
      </c>
      <c r="H71" s="301">
        <f t="shared" si="2"/>
        <v>0</v>
      </c>
      <c r="I71" s="162"/>
      <c r="J71" s="210"/>
      <c r="K71" s="163"/>
    </row>
    <row r="72" spans="2:11" s="124" customFormat="1" ht="124.5" customHeight="1">
      <c r="B72" s="226" t="s">
        <v>266</v>
      </c>
      <c r="C72" s="156" t="s">
        <v>596</v>
      </c>
      <c r="D72" s="227">
        <v>1010</v>
      </c>
      <c r="E72" s="80" t="s">
        <v>265</v>
      </c>
      <c r="F72" s="247" t="s">
        <v>8</v>
      </c>
      <c r="G72" s="246" t="s">
        <v>445</v>
      </c>
      <c r="H72" s="301">
        <f t="shared" si="2"/>
        <v>240000</v>
      </c>
      <c r="I72" s="162">
        <v>240000</v>
      </c>
      <c r="J72" s="210"/>
      <c r="K72" s="163"/>
    </row>
    <row r="73" spans="2:11" s="124" customFormat="1" ht="110.25" customHeight="1">
      <c r="B73" s="78" t="s">
        <v>268</v>
      </c>
      <c r="C73" s="78" t="s">
        <v>256</v>
      </c>
      <c r="D73" s="78" t="s">
        <v>632</v>
      </c>
      <c r="E73" s="143" t="s">
        <v>258</v>
      </c>
      <c r="F73" s="358" t="s">
        <v>515</v>
      </c>
      <c r="G73" s="246" t="s">
        <v>429</v>
      </c>
      <c r="H73" s="301">
        <f t="shared" si="2"/>
        <v>180000</v>
      </c>
      <c r="I73" s="158">
        <v>180000</v>
      </c>
      <c r="J73" s="123"/>
      <c r="K73" s="163"/>
    </row>
    <row r="74" spans="2:11" s="124" customFormat="1" ht="125.25" customHeight="1">
      <c r="B74" s="78" t="s">
        <v>268</v>
      </c>
      <c r="C74" s="78" t="s">
        <v>256</v>
      </c>
      <c r="D74" s="78" t="s">
        <v>632</v>
      </c>
      <c r="E74" s="143" t="s">
        <v>258</v>
      </c>
      <c r="F74" s="246" t="s">
        <v>514</v>
      </c>
      <c r="G74" s="246" t="s">
        <v>440</v>
      </c>
      <c r="H74" s="301">
        <f t="shared" si="2"/>
        <v>125000</v>
      </c>
      <c r="I74" s="152">
        <v>125000</v>
      </c>
      <c r="J74" s="119"/>
      <c r="K74" s="163"/>
    </row>
    <row r="75" spans="1:11" ht="147" customHeight="1">
      <c r="A75" s="106"/>
      <c r="B75" s="78" t="s">
        <v>268</v>
      </c>
      <c r="C75" s="78" t="s">
        <v>256</v>
      </c>
      <c r="D75" s="78" t="s">
        <v>632</v>
      </c>
      <c r="E75" s="143" t="s">
        <v>258</v>
      </c>
      <c r="F75" s="359" t="s">
        <v>9</v>
      </c>
      <c r="G75" s="246" t="s">
        <v>436</v>
      </c>
      <c r="H75" s="301">
        <f t="shared" si="2"/>
        <v>358200</v>
      </c>
      <c r="I75" s="125">
        <v>358200</v>
      </c>
      <c r="J75" s="125"/>
      <c r="K75" s="163"/>
    </row>
    <row r="76" spans="1:11" ht="75" customHeight="1">
      <c r="A76" s="106"/>
      <c r="B76" s="78" t="s">
        <v>268</v>
      </c>
      <c r="C76" s="78" t="s">
        <v>256</v>
      </c>
      <c r="D76" s="78" t="s">
        <v>632</v>
      </c>
      <c r="E76" s="143" t="s">
        <v>258</v>
      </c>
      <c r="F76" s="359" t="s">
        <v>513</v>
      </c>
      <c r="G76" s="246" t="s">
        <v>439</v>
      </c>
      <c r="H76" s="301">
        <f t="shared" si="2"/>
        <v>260000</v>
      </c>
      <c r="I76" s="125">
        <v>260000</v>
      </c>
      <c r="J76" s="125"/>
      <c r="K76" s="164"/>
    </row>
    <row r="77" spans="1:11" ht="75" customHeight="1">
      <c r="A77" s="106"/>
      <c r="B77" s="78" t="s">
        <v>268</v>
      </c>
      <c r="C77" s="78" t="s">
        <v>256</v>
      </c>
      <c r="D77" s="78" t="s">
        <v>632</v>
      </c>
      <c r="E77" s="143" t="s">
        <v>258</v>
      </c>
      <c r="F77" s="360" t="s">
        <v>520</v>
      </c>
      <c r="G77" s="246" t="s">
        <v>446</v>
      </c>
      <c r="H77" s="301">
        <f t="shared" si="2"/>
        <v>30500</v>
      </c>
      <c r="I77" s="162">
        <v>30500</v>
      </c>
      <c r="J77" s="162"/>
      <c r="K77" s="164"/>
    </row>
    <row r="78" spans="1:11" ht="75" customHeight="1" hidden="1">
      <c r="A78" s="106"/>
      <c r="B78" s="106"/>
      <c r="C78" s="106"/>
      <c r="D78" s="106"/>
      <c r="E78" s="106"/>
      <c r="F78" s="106"/>
      <c r="G78" s="106"/>
      <c r="H78" s="301">
        <f t="shared" si="2"/>
        <v>0</v>
      </c>
      <c r="I78" s="162"/>
      <c r="J78" s="451"/>
      <c r="K78" s="164"/>
    </row>
    <row r="79" spans="1:11" ht="87" customHeight="1" thickBot="1">
      <c r="A79" s="106"/>
      <c r="B79" s="78" t="s">
        <v>268</v>
      </c>
      <c r="C79" s="78" t="s">
        <v>256</v>
      </c>
      <c r="D79" s="78" t="s">
        <v>632</v>
      </c>
      <c r="E79" s="143" t="s">
        <v>258</v>
      </c>
      <c r="F79" s="360" t="s">
        <v>512</v>
      </c>
      <c r="G79" s="246" t="s">
        <v>430</v>
      </c>
      <c r="H79" s="301">
        <f t="shared" si="2"/>
        <v>50000</v>
      </c>
      <c r="I79" s="162">
        <v>50000</v>
      </c>
      <c r="J79" s="451"/>
      <c r="K79" s="164"/>
    </row>
    <row r="80" spans="1:11" ht="81.75" thickBot="1">
      <c r="A80" s="106"/>
      <c r="B80" s="188" t="s">
        <v>645</v>
      </c>
      <c r="C80" s="189"/>
      <c r="D80" s="189"/>
      <c r="E80" s="177" t="s">
        <v>332</v>
      </c>
      <c r="F80" s="190"/>
      <c r="G80" s="190"/>
      <c r="H80" s="302">
        <f>I80+J80</f>
        <v>315000</v>
      </c>
      <c r="I80" s="211">
        <f>I81</f>
        <v>315000</v>
      </c>
      <c r="J80" s="444">
        <f>J81</f>
        <v>0</v>
      </c>
      <c r="K80" s="444">
        <f>K81</f>
        <v>0</v>
      </c>
    </row>
    <row r="81" spans="1:11" ht="78.75" thickBot="1">
      <c r="A81" s="106"/>
      <c r="B81" s="180" t="s">
        <v>646</v>
      </c>
      <c r="C81" s="181"/>
      <c r="D81" s="181"/>
      <c r="E81" s="186" t="s">
        <v>332</v>
      </c>
      <c r="F81" s="191"/>
      <c r="G81" s="191"/>
      <c r="H81" s="302">
        <f>I81+J81</f>
        <v>315000</v>
      </c>
      <c r="I81" s="212">
        <f>I82+I84+I85</f>
        <v>315000</v>
      </c>
      <c r="J81" s="212">
        <f>J82+J84+J85</f>
        <v>0</v>
      </c>
      <c r="K81" s="212">
        <f>K82+K84+K85</f>
        <v>0</v>
      </c>
    </row>
    <row r="82" spans="1:11" ht="66.75" customHeight="1">
      <c r="A82" s="106"/>
      <c r="B82" s="305" t="s">
        <v>746</v>
      </c>
      <c r="C82" s="78" t="s">
        <v>272</v>
      </c>
      <c r="D82" s="551" t="s">
        <v>681</v>
      </c>
      <c r="E82" s="531" t="s">
        <v>274</v>
      </c>
      <c r="F82" s="248" t="s">
        <v>131</v>
      </c>
      <c r="G82" s="246" t="s">
        <v>264</v>
      </c>
      <c r="H82" s="362">
        <f aca="true" t="shared" si="3" ref="H82:H94">I82+J82</f>
        <v>10000</v>
      </c>
      <c r="I82" s="364">
        <v>10000</v>
      </c>
      <c r="J82" s="450"/>
      <c r="K82" s="450"/>
    </row>
    <row r="83" spans="1:11" ht="72.75" customHeight="1" hidden="1">
      <c r="A83" s="106"/>
      <c r="B83" s="228"/>
      <c r="C83" s="156"/>
      <c r="D83" s="156"/>
      <c r="E83" s="245"/>
      <c r="F83" s="250"/>
      <c r="G83" s="246"/>
      <c r="H83" s="362"/>
      <c r="I83" s="363"/>
      <c r="J83" s="363"/>
      <c r="K83" s="450"/>
    </row>
    <row r="84" spans="1:11" ht="93.75">
      <c r="A84" s="106"/>
      <c r="B84" s="228">
        <v>1014082</v>
      </c>
      <c r="C84" s="156" t="s">
        <v>273</v>
      </c>
      <c r="D84" s="156" t="s">
        <v>681</v>
      </c>
      <c r="E84" s="245" t="s">
        <v>275</v>
      </c>
      <c r="F84" s="361" t="s">
        <v>533</v>
      </c>
      <c r="G84" s="246" t="s">
        <v>408</v>
      </c>
      <c r="H84" s="362">
        <f t="shared" si="3"/>
        <v>250000</v>
      </c>
      <c r="I84" s="240">
        <v>250000</v>
      </c>
      <c r="J84" s="240"/>
      <c r="K84" s="164"/>
    </row>
    <row r="85" spans="1:11" ht="67.5" customHeight="1" thickBot="1">
      <c r="A85" s="106"/>
      <c r="B85" s="228">
        <v>1014082</v>
      </c>
      <c r="C85" s="156" t="s">
        <v>273</v>
      </c>
      <c r="D85" s="156" t="s">
        <v>681</v>
      </c>
      <c r="E85" s="245" t="s">
        <v>275</v>
      </c>
      <c r="F85" s="706" t="s">
        <v>10</v>
      </c>
      <c r="G85" s="706" t="s">
        <v>261</v>
      </c>
      <c r="H85" s="303">
        <f t="shared" si="3"/>
        <v>55000</v>
      </c>
      <c r="I85" s="161">
        <v>55000</v>
      </c>
      <c r="J85" s="161"/>
      <c r="K85" s="163"/>
    </row>
    <row r="86" spans="1:11" ht="81" customHeight="1">
      <c r="A86" s="106"/>
      <c r="B86" s="188" t="s">
        <v>214</v>
      </c>
      <c r="C86" s="189"/>
      <c r="D86" s="189"/>
      <c r="E86" s="177" t="s">
        <v>337</v>
      </c>
      <c r="F86" s="190"/>
      <c r="G86" s="190"/>
      <c r="H86" s="190">
        <f t="shared" si="3"/>
        <v>26500</v>
      </c>
      <c r="I86" s="211">
        <f>I87</f>
        <v>26500</v>
      </c>
      <c r="J86" s="211">
        <f>J87</f>
        <v>0</v>
      </c>
      <c r="K86" s="211">
        <f>K87</f>
        <v>0</v>
      </c>
    </row>
    <row r="87" spans="1:11" ht="64.5" customHeight="1">
      <c r="A87" s="106"/>
      <c r="B87" s="439" t="s">
        <v>215</v>
      </c>
      <c r="C87" s="476"/>
      <c r="D87" s="476"/>
      <c r="E87" s="477" t="s">
        <v>682</v>
      </c>
      <c r="F87" s="452"/>
      <c r="G87" s="452"/>
      <c r="H87" s="452">
        <f t="shared" si="3"/>
        <v>26500</v>
      </c>
      <c r="I87" s="453">
        <f>I88+I89+I90+I91+I92+H93</f>
        <v>26500</v>
      </c>
      <c r="J87" s="453"/>
      <c r="K87" s="454"/>
    </row>
    <row r="88" spans="1:11" ht="74.25" customHeight="1">
      <c r="A88" s="106"/>
      <c r="B88" s="78" t="s">
        <v>216</v>
      </c>
      <c r="C88" s="78" t="s">
        <v>342</v>
      </c>
      <c r="D88" s="78" t="s">
        <v>189</v>
      </c>
      <c r="E88" s="143" t="s">
        <v>757</v>
      </c>
      <c r="F88" s="705" t="s">
        <v>263</v>
      </c>
      <c r="G88" s="705" t="s">
        <v>264</v>
      </c>
      <c r="H88" s="455">
        <f t="shared" si="3"/>
        <v>26500</v>
      </c>
      <c r="I88" s="240">
        <v>26500</v>
      </c>
      <c r="J88" s="240"/>
      <c r="K88" s="164"/>
    </row>
    <row r="89" spans="1:11" ht="150.75" customHeight="1" hidden="1">
      <c r="A89" s="106"/>
      <c r="B89" s="78"/>
      <c r="C89" s="78"/>
      <c r="D89" s="78"/>
      <c r="E89" s="691"/>
      <c r="F89" s="695"/>
      <c r="G89" s="702"/>
      <c r="H89" s="455">
        <f t="shared" si="3"/>
        <v>0</v>
      </c>
      <c r="I89" s="240"/>
      <c r="J89" s="240"/>
      <c r="K89" s="164"/>
    </row>
    <row r="90" spans="1:11" ht="150.75" customHeight="1" hidden="1">
      <c r="A90" s="106"/>
      <c r="B90" s="78"/>
      <c r="C90" s="78"/>
      <c r="D90" s="78"/>
      <c r="E90" s="691"/>
      <c r="F90" s="695"/>
      <c r="G90" s="702"/>
      <c r="H90" s="455">
        <f>I90+J90</f>
        <v>0</v>
      </c>
      <c r="I90" s="240"/>
      <c r="J90" s="240"/>
      <c r="K90" s="164"/>
    </row>
    <row r="91" spans="1:11" ht="93.75" customHeight="1" hidden="1">
      <c r="A91" s="106"/>
      <c r="B91" s="78" t="s">
        <v>284</v>
      </c>
      <c r="C91" s="78" t="s">
        <v>129</v>
      </c>
      <c r="D91" s="78" t="s">
        <v>560</v>
      </c>
      <c r="E91" s="245" t="s">
        <v>534</v>
      </c>
      <c r="F91" s="705"/>
      <c r="G91" s="246"/>
      <c r="H91" s="455">
        <f>I91+J91</f>
        <v>0</v>
      </c>
      <c r="I91" s="240"/>
      <c r="J91" s="240"/>
      <c r="K91" s="164"/>
    </row>
    <row r="92" spans="1:11" ht="150.75" customHeight="1" hidden="1">
      <c r="A92" s="106"/>
      <c r="B92" s="78"/>
      <c r="C92" s="78"/>
      <c r="D92" s="78"/>
      <c r="E92" s="699"/>
      <c r="F92" s="703"/>
      <c r="G92" s="702"/>
      <c r="H92" s="455">
        <f>I92+J92</f>
        <v>0</v>
      </c>
      <c r="I92" s="240"/>
      <c r="J92" s="240"/>
      <c r="K92" s="164"/>
    </row>
    <row r="93" spans="1:11" ht="150.75" customHeight="1" hidden="1">
      <c r="A93" s="106"/>
      <c r="B93" s="78"/>
      <c r="C93" s="78"/>
      <c r="D93" s="78"/>
      <c r="E93" s="699"/>
      <c r="F93" s="695"/>
      <c r="G93" s="702"/>
      <c r="H93" s="455"/>
      <c r="I93" s="240"/>
      <c r="J93" s="240"/>
      <c r="K93" s="164"/>
    </row>
    <row r="94" spans="1:11" ht="28.5" customHeight="1" thickBot="1">
      <c r="A94" s="106"/>
      <c r="B94" s="379"/>
      <c r="C94" s="380"/>
      <c r="D94" s="381"/>
      <c r="E94" s="382" t="s">
        <v>561</v>
      </c>
      <c r="F94" s="357"/>
      <c r="G94" s="382"/>
      <c r="H94" s="383">
        <f t="shared" si="3"/>
        <v>22972965</v>
      </c>
      <c r="I94" s="384">
        <f>I86+I80+I61+I45+I7</f>
        <v>21919865</v>
      </c>
      <c r="J94" s="384">
        <f>J86+J80+J61+J45+J7</f>
        <v>1053100</v>
      </c>
      <c r="K94" s="384">
        <f>K7+K45+K61+K80</f>
        <v>1000000</v>
      </c>
    </row>
    <row r="95" spans="1:11" ht="14.25">
      <c r="A95" s="106"/>
      <c r="B95" s="106"/>
      <c r="C95" s="126"/>
      <c r="D95" s="126"/>
      <c r="E95" s="127"/>
      <c r="F95" s="127"/>
      <c r="G95" s="127"/>
      <c r="H95" s="127"/>
      <c r="I95" s="128"/>
      <c r="J95" s="128"/>
      <c r="K95" s="128"/>
    </row>
    <row r="96" spans="1:11" ht="23.25">
      <c r="A96" s="106"/>
      <c r="B96" s="106"/>
      <c r="C96" s="129"/>
      <c r="D96" s="129"/>
      <c r="E96" s="436" t="s">
        <v>180</v>
      </c>
      <c r="F96" s="105"/>
      <c r="G96" s="105"/>
      <c r="H96" s="105"/>
      <c r="I96" s="130"/>
      <c r="J96" s="437" t="s">
        <v>14</v>
      </c>
      <c r="K96" s="130"/>
    </row>
    <row r="97" spans="1:11" ht="12.75">
      <c r="A97" s="106"/>
      <c r="B97" s="106"/>
      <c r="C97" s="129"/>
      <c r="D97" s="129"/>
      <c r="E97" s="105"/>
      <c r="F97" s="105"/>
      <c r="G97" s="105"/>
      <c r="H97" s="105"/>
      <c r="I97" s="130"/>
      <c r="J97" s="130"/>
      <c r="K97" s="130"/>
    </row>
    <row r="98" spans="1:11" ht="12.75">
      <c r="A98" s="106"/>
      <c r="B98" s="106"/>
      <c r="C98" s="129"/>
      <c r="D98" s="129"/>
      <c r="E98" s="105"/>
      <c r="F98" s="105"/>
      <c r="G98" s="105"/>
      <c r="H98" s="105"/>
      <c r="I98" s="130"/>
      <c r="J98" s="130"/>
      <c r="K98" s="130"/>
    </row>
    <row r="99" spans="1:11" ht="12.75">
      <c r="A99" s="106"/>
      <c r="B99" s="106"/>
      <c r="C99" s="129"/>
      <c r="D99" s="129"/>
      <c r="E99" s="105"/>
      <c r="F99" s="105"/>
      <c r="G99" s="105"/>
      <c r="H99" s="105"/>
      <c r="I99" s="130"/>
      <c r="J99" s="130"/>
      <c r="K99" s="130"/>
    </row>
    <row r="100" spans="1:11" ht="12.75">
      <c r="A100" s="106"/>
      <c r="B100" s="106"/>
      <c r="C100" s="129"/>
      <c r="D100" s="129"/>
      <c r="E100" s="105"/>
      <c r="F100" s="105"/>
      <c r="G100" s="105"/>
      <c r="H100" s="105"/>
      <c r="I100" s="130"/>
      <c r="J100" s="130"/>
      <c r="K100" s="130"/>
    </row>
    <row r="101" spans="1:11" ht="12.75">
      <c r="A101" s="106"/>
      <c r="B101" s="106"/>
      <c r="C101" s="129"/>
      <c r="D101" s="129"/>
      <c r="E101" s="105"/>
      <c r="F101" s="105"/>
      <c r="G101" s="105"/>
      <c r="H101" s="105"/>
      <c r="I101" s="130"/>
      <c r="J101" s="130"/>
      <c r="K101" s="130"/>
    </row>
    <row r="102" spans="1:11" ht="12.75">
      <c r="A102" s="106"/>
      <c r="B102" s="106"/>
      <c r="C102" s="129"/>
      <c r="D102" s="129"/>
      <c r="E102" s="105"/>
      <c r="F102" s="105"/>
      <c r="G102" s="105"/>
      <c r="H102" s="105"/>
      <c r="I102" s="130"/>
      <c r="J102" s="130"/>
      <c r="K102" s="130"/>
    </row>
    <row r="103" spans="1:11" ht="12.75">
      <c r="A103" s="106"/>
      <c r="B103" s="106"/>
      <c r="C103" s="129"/>
      <c r="D103" s="129"/>
      <c r="E103" s="105"/>
      <c r="F103" s="105"/>
      <c r="G103" s="105"/>
      <c r="H103" s="105"/>
      <c r="I103" s="130"/>
      <c r="J103" s="130"/>
      <c r="K103" s="130"/>
    </row>
    <row r="104" spans="1:11" ht="12.75">
      <c r="A104" s="106"/>
      <c r="B104" s="106"/>
      <c r="C104" s="129"/>
      <c r="D104" s="129"/>
      <c r="E104" s="105"/>
      <c r="F104" s="105"/>
      <c r="G104" s="105"/>
      <c r="H104" s="105"/>
      <c r="I104" s="130"/>
      <c r="J104" s="130"/>
      <c r="K104" s="130"/>
    </row>
    <row r="105" spans="1:11" ht="12.75">
      <c r="A105" s="106"/>
      <c r="B105" s="106"/>
      <c r="C105" s="129"/>
      <c r="D105" s="129"/>
      <c r="E105" s="105"/>
      <c r="F105" s="105"/>
      <c r="G105" s="105"/>
      <c r="H105" s="105"/>
      <c r="I105" s="130"/>
      <c r="J105" s="130"/>
      <c r="K105" s="130"/>
    </row>
    <row r="106" spans="1:11" ht="12.75">
      <c r="A106" s="106"/>
      <c r="B106" s="106"/>
      <c r="C106" s="129"/>
      <c r="D106" s="129"/>
      <c r="E106" s="105"/>
      <c r="F106" s="105"/>
      <c r="G106" s="105"/>
      <c r="H106" s="105"/>
      <c r="I106" s="130"/>
      <c r="J106" s="130"/>
      <c r="K106" s="130"/>
    </row>
    <row r="107" spans="1:11" ht="12.75">
      <c r="A107" s="106"/>
      <c r="B107" s="106"/>
      <c r="C107" s="129"/>
      <c r="D107" s="129"/>
      <c r="E107" s="105"/>
      <c r="F107" s="105"/>
      <c r="G107" s="105"/>
      <c r="H107" s="105"/>
      <c r="I107" s="130"/>
      <c r="J107" s="130"/>
      <c r="K107" s="130"/>
    </row>
    <row r="108" spans="1:11" ht="12.75">
      <c r="A108" s="106"/>
      <c r="B108" s="106"/>
      <c r="C108" s="129"/>
      <c r="D108" s="129"/>
      <c r="E108" s="105"/>
      <c r="F108" s="105"/>
      <c r="G108" s="105"/>
      <c r="H108" s="105"/>
      <c r="I108" s="130"/>
      <c r="J108" s="130"/>
      <c r="K108" s="130"/>
    </row>
    <row r="109" spans="1:11" ht="12.75">
      <c r="A109" s="106"/>
      <c r="B109" s="106"/>
      <c r="C109" s="129"/>
      <c r="D109" s="129"/>
      <c r="E109" s="105"/>
      <c r="F109" s="105"/>
      <c r="G109" s="105"/>
      <c r="H109" s="105"/>
      <c r="I109" s="130"/>
      <c r="J109" s="130"/>
      <c r="K109" s="130"/>
    </row>
    <row r="110" spans="1:11" ht="12.75">
      <c r="A110" s="106"/>
      <c r="B110" s="106"/>
      <c r="C110" s="129"/>
      <c r="D110" s="129"/>
      <c r="E110" s="105"/>
      <c r="F110" s="105"/>
      <c r="G110" s="105"/>
      <c r="H110" s="105"/>
      <c r="I110" s="130"/>
      <c r="J110" s="130"/>
      <c r="K110" s="130"/>
    </row>
    <row r="111" spans="1:11" ht="12.75">
      <c r="A111" s="106"/>
      <c r="B111" s="106"/>
      <c r="C111" s="129"/>
      <c r="D111" s="129"/>
      <c r="E111" s="105"/>
      <c r="F111" s="105"/>
      <c r="G111" s="105"/>
      <c r="H111" s="105"/>
      <c r="I111" s="130"/>
      <c r="J111" s="130"/>
      <c r="K111" s="130"/>
    </row>
    <row r="112" spans="1:11" ht="12.75">
      <c r="A112" s="106"/>
      <c r="B112" s="106"/>
      <c r="C112" s="129"/>
      <c r="D112" s="129"/>
      <c r="E112" s="105"/>
      <c r="F112" s="105"/>
      <c r="G112" s="105"/>
      <c r="H112" s="105"/>
      <c r="I112" s="130"/>
      <c r="J112" s="130"/>
      <c r="K112" s="130"/>
    </row>
    <row r="113" spans="3:11" ht="12.75">
      <c r="C113" s="129"/>
      <c r="D113" s="129"/>
      <c r="E113" s="105"/>
      <c r="F113" s="105"/>
      <c r="G113" s="105"/>
      <c r="H113" s="105"/>
      <c r="I113" s="130"/>
      <c r="J113" s="130"/>
      <c r="K113" s="130"/>
    </row>
    <row r="114" spans="3:11" ht="12.75">
      <c r="C114" s="104"/>
      <c r="D114" s="104"/>
      <c r="E114" s="105"/>
      <c r="F114" s="105"/>
      <c r="G114" s="105"/>
      <c r="H114" s="105"/>
      <c r="I114" s="131"/>
      <c r="J114" s="131"/>
      <c r="K114" s="131"/>
    </row>
    <row r="115" spans="3:11" ht="12.75">
      <c r="C115" s="104"/>
      <c r="D115" s="104"/>
      <c r="E115" s="105"/>
      <c r="F115" s="105"/>
      <c r="G115" s="105"/>
      <c r="H115" s="105"/>
      <c r="I115" s="131"/>
      <c r="J115" s="131"/>
      <c r="K115" s="131"/>
    </row>
    <row r="116" spans="3:11" ht="12.75">
      <c r="C116" s="104"/>
      <c r="D116" s="104"/>
      <c r="E116" s="105"/>
      <c r="F116" s="105"/>
      <c r="G116" s="105"/>
      <c r="H116" s="105"/>
      <c r="I116" s="131"/>
      <c r="J116" s="131"/>
      <c r="K116" s="131"/>
    </row>
    <row r="117" spans="3:11" ht="12.75">
      <c r="C117" s="104"/>
      <c r="D117" s="104"/>
      <c r="E117" s="105"/>
      <c r="F117" s="105"/>
      <c r="G117" s="105"/>
      <c r="H117" s="105"/>
      <c r="I117" s="131"/>
      <c r="J117" s="131"/>
      <c r="K117" s="131"/>
    </row>
    <row r="118" spans="3:11" ht="12.75">
      <c r="C118" s="104"/>
      <c r="D118" s="104"/>
      <c r="E118" s="105"/>
      <c r="F118" s="105"/>
      <c r="G118" s="105"/>
      <c r="H118" s="105"/>
      <c r="I118" s="131"/>
      <c r="J118" s="131"/>
      <c r="K118" s="131"/>
    </row>
    <row r="119" spans="3:11" ht="12.75">
      <c r="C119" s="104"/>
      <c r="D119" s="104"/>
      <c r="E119" s="105"/>
      <c r="F119" s="105"/>
      <c r="G119" s="105"/>
      <c r="H119" s="105"/>
      <c r="I119" s="131"/>
      <c r="J119" s="131"/>
      <c r="K119" s="131"/>
    </row>
    <row r="120" spans="3:11" ht="12.75">
      <c r="C120" s="104"/>
      <c r="D120" s="104"/>
      <c r="E120" s="105"/>
      <c r="F120" s="105"/>
      <c r="G120" s="105"/>
      <c r="H120" s="105"/>
      <c r="I120" s="131"/>
      <c r="J120" s="131"/>
      <c r="K120" s="131"/>
    </row>
    <row r="121" spans="3:11" ht="12.75">
      <c r="C121" s="104"/>
      <c r="D121" s="104"/>
      <c r="E121" s="105"/>
      <c r="F121" s="105"/>
      <c r="G121" s="105"/>
      <c r="H121" s="105"/>
      <c r="I121" s="131"/>
      <c r="J121" s="131"/>
      <c r="K121" s="131"/>
    </row>
    <row r="122" spans="3:11" ht="12.75">
      <c r="C122" s="104"/>
      <c r="D122" s="104"/>
      <c r="E122" s="105"/>
      <c r="F122" s="105"/>
      <c r="G122" s="105"/>
      <c r="H122" s="105"/>
      <c r="I122" s="131"/>
      <c r="J122" s="131"/>
      <c r="K122" s="131"/>
    </row>
    <row r="123" spans="3:11" ht="12.75">
      <c r="C123" s="104"/>
      <c r="D123" s="104"/>
      <c r="E123" s="105"/>
      <c r="F123" s="105"/>
      <c r="G123" s="105"/>
      <c r="H123" s="105"/>
      <c r="I123" s="131"/>
      <c r="J123" s="131"/>
      <c r="K123" s="131"/>
    </row>
    <row r="124" spans="3:11" ht="12.75">
      <c r="C124" s="104"/>
      <c r="D124" s="104"/>
      <c r="E124" s="105"/>
      <c r="F124" s="105"/>
      <c r="G124" s="105"/>
      <c r="H124" s="105"/>
      <c r="I124" s="131"/>
      <c r="J124" s="131"/>
      <c r="K124" s="131"/>
    </row>
    <row r="125" spans="3:11" ht="12.75">
      <c r="C125" s="104"/>
      <c r="D125" s="104"/>
      <c r="E125" s="105"/>
      <c r="F125" s="105"/>
      <c r="G125" s="105"/>
      <c r="H125" s="105"/>
      <c r="I125" s="131"/>
      <c r="J125" s="131"/>
      <c r="K125" s="131"/>
    </row>
    <row r="126" spans="3:11" ht="12.75">
      <c r="C126" s="104"/>
      <c r="D126" s="104"/>
      <c r="E126" s="105"/>
      <c r="F126" s="105"/>
      <c r="G126" s="105"/>
      <c r="H126" s="105"/>
      <c r="I126" s="131"/>
      <c r="J126" s="131"/>
      <c r="K126" s="131"/>
    </row>
    <row r="127" spans="3:11" ht="12.75">
      <c r="C127" s="104"/>
      <c r="D127" s="104"/>
      <c r="E127" s="105"/>
      <c r="F127" s="105"/>
      <c r="G127" s="105"/>
      <c r="H127" s="105"/>
      <c r="I127" s="131"/>
      <c r="J127" s="131"/>
      <c r="K127" s="131"/>
    </row>
    <row r="128" spans="3:11" ht="12.75">
      <c r="C128" s="104"/>
      <c r="D128" s="104"/>
      <c r="E128" s="105"/>
      <c r="F128" s="105"/>
      <c r="G128" s="105"/>
      <c r="H128" s="105"/>
      <c r="I128" s="131"/>
      <c r="J128" s="131"/>
      <c r="K128" s="131"/>
    </row>
    <row r="129" spans="3:11" ht="12.75">
      <c r="C129" s="104"/>
      <c r="D129" s="104"/>
      <c r="E129" s="105"/>
      <c r="F129" s="105"/>
      <c r="G129" s="105"/>
      <c r="H129" s="105"/>
      <c r="I129" s="131"/>
      <c r="J129" s="131"/>
      <c r="K129" s="131"/>
    </row>
    <row r="130" spans="3:11" ht="12.75">
      <c r="C130" s="104"/>
      <c r="D130" s="104"/>
      <c r="E130" s="105"/>
      <c r="F130" s="105"/>
      <c r="G130" s="105"/>
      <c r="H130" s="105"/>
      <c r="I130" s="131"/>
      <c r="J130" s="131"/>
      <c r="K130" s="131"/>
    </row>
    <row r="131" spans="3:11" ht="12.75">
      <c r="C131" s="104"/>
      <c r="D131" s="104"/>
      <c r="E131" s="105"/>
      <c r="F131" s="105"/>
      <c r="G131" s="105"/>
      <c r="H131" s="105"/>
      <c r="I131" s="131"/>
      <c r="J131" s="131"/>
      <c r="K131" s="131"/>
    </row>
    <row r="132" spans="3:11" ht="12.75">
      <c r="C132" s="104"/>
      <c r="D132" s="104"/>
      <c r="E132" s="105"/>
      <c r="F132" s="105"/>
      <c r="G132" s="105"/>
      <c r="H132" s="105"/>
      <c r="I132" s="131"/>
      <c r="J132" s="131"/>
      <c r="K132" s="131"/>
    </row>
    <row r="133" spans="3:11" ht="12.75">
      <c r="C133" s="104"/>
      <c r="D133" s="104"/>
      <c r="E133" s="105"/>
      <c r="F133" s="105"/>
      <c r="G133" s="105"/>
      <c r="H133" s="105"/>
      <c r="I133" s="131"/>
      <c r="J133" s="131"/>
      <c r="K133" s="131"/>
    </row>
    <row r="134" spans="3:11" ht="12.75">
      <c r="C134" s="104"/>
      <c r="D134" s="104"/>
      <c r="E134" s="105"/>
      <c r="F134" s="105"/>
      <c r="G134" s="105"/>
      <c r="H134" s="105"/>
      <c r="I134" s="131"/>
      <c r="J134" s="131"/>
      <c r="K134" s="131"/>
    </row>
    <row r="135" spans="3:11" ht="12.75">
      <c r="C135" s="104"/>
      <c r="D135" s="104"/>
      <c r="E135" s="105"/>
      <c r="F135" s="105"/>
      <c r="G135" s="105"/>
      <c r="H135" s="105"/>
      <c r="I135" s="131"/>
      <c r="J135" s="131"/>
      <c r="K135" s="131"/>
    </row>
    <row r="136" spans="3:11" ht="12.75">
      <c r="C136" s="104"/>
      <c r="D136" s="104"/>
      <c r="E136" s="105"/>
      <c r="F136" s="105"/>
      <c r="G136" s="105"/>
      <c r="H136" s="105"/>
      <c r="I136" s="131"/>
      <c r="J136" s="131"/>
      <c r="K136" s="131"/>
    </row>
    <row r="137" spans="3:11" ht="12.75">
      <c r="C137" s="104"/>
      <c r="D137" s="104"/>
      <c r="E137" s="105"/>
      <c r="F137" s="105"/>
      <c r="G137" s="105"/>
      <c r="H137" s="105"/>
      <c r="I137" s="131"/>
      <c r="J137" s="131"/>
      <c r="K137" s="131"/>
    </row>
    <row r="138" spans="3:11" ht="12.75">
      <c r="C138" s="104"/>
      <c r="D138" s="104"/>
      <c r="E138" s="105"/>
      <c r="F138" s="105"/>
      <c r="G138" s="105"/>
      <c r="H138" s="105"/>
      <c r="I138" s="131"/>
      <c r="J138" s="131"/>
      <c r="K138" s="131"/>
    </row>
    <row r="139" spans="3:11" ht="12.75">
      <c r="C139" s="104"/>
      <c r="D139" s="104"/>
      <c r="E139" s="105"/>
      <c r="F139" s="105"/>
      <c r="G139" s="105"/>
      <c r="H139" s="105"/>
      <c r="I139" s="131"/>
      <c r="J139" s="131"/>
      <c r="K139" s="131"/>
    </row>
    <row r="140" spans="3:11" ht="12.75">
      <c r="C140" s="104"/>
      <c r="D140" s="104"/>
      <c r="E140" s="105"/>
      <c r="F140" s="105"/>
      <c r="G140" s="105"/>
      <c r="H140" s="105"/>
      <c r="I140" s="131"/>
      <c r="J140" s="131"/>
      <c r="K140" s="131"/>
    </row>
    <row r="141" spans="3:11" ht="12.75">
      <c r="C141" s="104"/>
      <c r="D141" s="104"/>
      <c r="E141" s="105"/>
      <c r="F141" s="105"/>
      <c r="G141" s="105"/>
      <c r="H141" s="105"/>
      <c r="I141" s="131"/>
      <c r="J141" s="131"/>
      <c r="K141" s="131"/>
    </row>
    <row r="142" spans="3:11" ht="12.75">
      <c r="C142" s="104"/>
      <c r="D142" s="104"/>
      <c r="E142" s="105"/>
      <c r="F142" s="105"/>
      <c r="G142" s="105"/>
      <c r="H142" s="105"/>
      <c r="I142" s="131"/>
      <c r="J142" s="131"/>
      <c r="K142" s="131"/>
    </row>
    <row r="143" spans="3:11" ht="12.75">
      <c r="C143" s="104"/>
      <c r="D143" s="104"/>
      <c r="E143" s="105"/>
      <c r="F143" s="105"/>
      <c r="G143" s="105"/>
      <c r="H143" s="105"/>
      <c r="I143" s="131"/>
      <c r="J143" s="131"/>
      <c r="K143" s="131"/>
    </row>
    <row r="144" spans="3:11" ht="12.75">
      <c r="C144" s="104"/>
      <c r="D144" s="104"/>
      <c r="E144" s="105"/>
      <c r="F144" s="105"/>
      <c r="G144" s="105"/>
      <c r="H144" s="105"/>
      <c r="I144" s="131"/>
      <c r="J144" s="131"/>
      <c r="K144" s="131"/>
    </row>
    <row r="145" spans="3:11" ht="12.75">
      <c r="C145" s="104"/>
      <c r="D145" s="104"/>
      <c r="E145" s="105"/>
      <c r="F145" s="105"/>
      <c r="G145" s="105"/>
      <c r="H145" s="105"/>
      <c r="I145" s="131"/>
      <c r="J145" s="131"/>
      <c r="K145" s="131"/>
    </row>
    <row r="146" spans="3:11" ht="12.75">
      <c r="C146" s="104"/>
      <c r="D146" s="104"/>
      <c r="E146" s="105"/>
      <c r="F146" s="105"/>
      <c r="G146" s="105"/>
      <c r="H146" s="105"/>
      <c r="I146" s="131"/>
      <c r="J146" s="131"/>
      <c r="K146" s="131"/>
    </row>
    <row r="147" spans="3:11" ht="12.75">
      <c r="C147" s="104"/>
      <c r="D147" s="104"/>
      <c r="E147" s="105"/>
      <c r="F147" s="105"/>
      <c r="G147" s="105"/>
      <c r="H147" s="105"/>
      <c r="I147" s="131"/>
      <c r="J147" s="131"/>
      <c r="K147" s="131"/>
    </row>
    <row r="148" spans="3:11" ht="12.75">
      <c r="C148" s="104"/>
      <c r="D148" s="104"/>
      <c r="E148" s="105"/>
      <c r="F148" s="105"/>
      <c r="G148" s="105"/>
      <c r="H148" s="105"/>
      <c r="I148" s="131"/>
      <c r="J148" s="131"/>
      <c r="K148" s="131"/>
    </row>
    <row r="149" spans="3:11" ht="12.75">
      <c r="C149" s="104"/>
      <c r="D149" s="104"/>
      <c r="E149" s="105"/>
      <c r="F149" s="105"/>
      <c r="G149" s="105"/>
      <c r="H149" s="105"/>
      <c r="I149" s="131"/>
      <c r="J149" s="131"/>
      <c r="K149" s="131"/>
    </row>
    <row r="150" spans="3:11" ht="12.75">
      <c r="C150" s="104"/>
      <c r="D150" s="104"/>
      <c r="E150" s="105"/>
      <c r="F150" s="105"/>
      <c r="G150" s="105"/>
      <c r="H150" s="105"/>
      <c r="I150" s="131"/>
      <c r="J150" s="131"/>
      <c r="K150" s="131"/>
    </row>
    <row r="151" spans="3:11" ht="12.75">
      <c r="C151" s="104"/>
      <c r="D151" s="104"/>
      <c r="E151" s="105"/>
      <c r="F151" s="105"/>
      <c r="G151" s="105"/>
      <c r="H151" s="105"/>
      <c r="I151" s="131"/>
      <c r="J151" s="131"/>
      <c r="K151" s="131"/>
    </row>
    <row r="152" spans="3:11" ht="12.75">
      <c r="C152" s="104"/>
      <c r="D152" s="104"/>
      <c r="E152" s="105"/>
      <c r="F152" s="105"/>
      <c r="G152" s="105"/>
      <c r="H152" s="105"/>
      <c r="I152" s="131"/>
      <c r="J152" s="131"/>
      <c r="K152" s="131"/>
    </row>
    <row r="153" spans="3:11" ht="12.75">
      <c r="C153" s="104"/>
      <c r="D153" s="104"/>
      <c r="E153" s="105"/>
      <c r="F153" s="105"/>
      <c r="G153" s="105"/>
      <c r="H153" s="105"/>
      <c r="I153" s="131"/>
      <c r="J153" s="131"/>
      <c r="K153" s="131"/>
    </row>
    <row r="154" spans="3:11" ht="12.75">
      <c r="C154" s="104"/>
      <c r="D154" s="104"/>
      <c r="E154" s="105"/>
      <c r="F154" s="105"/>
      <c r="G154" s="105"/>
      <c r="H154" s="105"/>
      <c r="I154" s="131"/>
      <c r="J154" s="131"/>
      <c r="K154" s="131"/>
    </row>
    <row r="155" spans="3:11" ht="12.75">
      <c r="C155" s="104"/>
      <c r="D155" s="104"/>
      <c r="E155" s="105"/>
      <c r="F155" s="105"/>
      <c r="G155" s="105"/>
      <c r="H155" s="105"/>
      <c r="I155" s="131"/>
      <c r="J155" s="131"/>
      <c r="K155" s="131"/>
    </row>
    <row r="156" spans="3:11" ht="12.75">
      <c r="C156" s="104"/>
      <c r="D156" s="104"/>
      <c r="E156" s="105"/>
      <c r="F156" s="105"/>
      <c r="G156" s="105"/>
      <c r="H156" s="105"/>
      <c r="I156" s="131"/>
      <c r="J156" s="131"/>
      <c r="K156" s="131"/>
    </row>
    <row r="157" spans="6:8" ht="12.75">
      <c r="F157" s="133"/>
      <c r="G157" s="133"/>
      <c r="H157" s="133"/>
    </row>
    <row r="158" spans="6:8" ht="12.75">
      <c r="F158" s="133"/>
      <c r="G158" s="133"/>
      <c r="H158" s="133"/>
    </row>
    <row r="159" spans="6:8" ht="12.75">
      <c r="F159" s="133"/>
      <c r="G159" s="133"/>
      <c r="H159" s="133"/>
    </row>
    <row r="160" spans="6:8" ht="12.75">
      <c r="F160" s="133"/>
      <c r="G160" s="133"/>
      <c r="H160" s="133"/>
    </row>
    <row r="161" spans="6:8" ht="12.75">
      <c r="F161" s="133"/>
      <c r="G161" s="133"/>
      <c r="H161" s="133"/>
    </row>
    <row r="162" spans="6:8" ht="12.75">
      <c r="F162" s="133"/>
      <c r="G162" s="133"/>
      <c r="H162" s="133"/>
    </row>
    <row r="163" spans="6:8" ht="12.75">
      <c r="F163" s="133"/>
      <c r="G163" s="133"/>
      <c r="H163" s="133"/>
    </row>
    <row r="164" spans="6:8" ht="12.75">
      <c r="F164" s="133"/>
      <c r="G164" s="133"/>
      <c r="H164" s="133"/>
    </row>
    <row r="165" spans="6:8" ht="12.75">
      <c r="F165" s="133"/>
      <c r="G165" s="133"/>
      <c r="H165" s="133"/>
    </row>
    <row r="166" spans="6:8" ht="12.75">
      <c r="F166" s="133"/>
      <c r="G166" s="133"/>
      <c r="H166" s="133"/>
    </row>
    <row r="167" spans="6:8" ht="12.75">
      <c r="F167" s="133"/>
      <c r="G167" s="133"/>
      <c r="H167" s="133"/>
    </row>
    <row r="168" spans="6:8" ht="12.75">
      <c r="F168" s="133"/>
      <c r="G168" s="133"/>
      <c r="H168" s="133"/>
    </row>
    <row r="169" spans="6:8" ht="12.75">
      <c r="F169" s="133"/>
      <c r="G169" s="133"/>
      <c r="H169" s="133"/>
    </row>
    <row r="170" spans="6:8" ht="12.75">
      <c r="F170" s="133"/>
      <c r="G170" s="133"/>
      <c r="H170" s="133"/>
    </row>
    <row r="171" spans="6:8" ht="12.75">
      <c r="F171" s="133"/>
      <c r="G171" s="133"/>
      <c r="H171" s="133"/>
    </row>
    <row r="172" spans="6:8" ht="12.75">
      <c r="F172" s="133"/>
      <c r="G172" s="133"/>
      <c r="H172" s="133"/>
    </row>
    <row r="173" spans="6:8" ht="12.75">
      <c r="F173" s="133"/>
      <c r="G173" s="133"/>
      <c r="H173" s="133"/>
    </row>
    <row r="174" spans="6:8" ht="12.75">
      <c r="F174" s="133"/>
      <c r="G174" s="133"/>
      <c r="H174" s="133"/>
    </row>
    <row r="175" spans="6:8" ht="12.75">
      <c r="F175" s="133"/>
      <c r="G175" s="133"/>
      <c r="H175" s="133"/>
    </row>
    <row r="176" spans="6:8" ht="12.75">
      <c r="F176" s="133"/>
      <c r="G176" s="133"/>
      <c r="H176" s="133"/>
    </row>
    <row r="177" spans="6:8" ht="12.75">
      <c r="F177" s="133"/>
      <c r="G177" s="133"/>
      <c r="H177" s="133"/>
    </row>
    <row r="178" spans="6:8" ht="12.75">
      <c r="F178" s="133"/>
      <c r="G178" s="133"/>
      <c r="H178" s="133"/>
    </row>
    <row r="179" spans="6:8" ht="12.75">
      <c r="F179" s="133"/>
      <c r="G179" s="133"/>
      <c r="H179" s="133"/>
    </row>
    <row r="180" spans="6:8" ht="12.75">
      <c r="F180" s="133"/>
      <c r="G180" s="133"/>
      <c r="H180" s="133"/>
    </row>
    <row r="181" spans="6:8" ht="12.75">
      <c r="F181" s="133"/>
      <c r="G181" s="133"/>
      <c r="H181" s="133"/>
    </row>
    <row r="182" spans="6:8" ht="12.75">
      <c r="F182" s="133"/>
      <c r="G182" s="133"/>
      <c r="H182" s="133"/>
    </row>
    <row r="183" spans="6:8" ht="12.75">
      <c r="F183" s="133"/>
      <c r="G183" s="133"/>
      <c r="H183" s="133"/>
    </row>
    <row r="184" spans="6:8" ht="12.75">
      <c r="F184" s="133"/>
      <c r="G184" s="133"/>
      <c r="H184" s="133"/>
    </row>
    <row r="185" spans="6:8" ht="12.75">
      <c r="F185" s="133"/>
      <c r="G185" s="133"/>
      <c r="H185" s="133"/>
    </row>
    <row r="186" spans="6:8" ht="12.75">
      <c r="F186" s="133"/>
      <c r="G186" s="133"/>
      <c r="H186" s="133"/>
    </row>
    <row r="187" spans="6:8" ht="12.75">
      <c r="F187" s="133"/>
      <c r="G187" s="133"/>
      <c r="H187" s="133"/>
    </row>
    <row r="188" spans="6:8" ht="12.75">
      <c r="F188" s="133"/>
      <c r="G188" s="133"/>
      <c r="H188" s="133"/>
    </row>
    <row r="189" spans="6:8" ht="12.75">
      <c r="F189" s="133"/>
      <c r="G189" s="133"/>
      <c r="H189" s="133"/>
    </row>
    <row r="190" spans="6:8" ht="12.75">
      <c r="F190" s="133"/>
      <c r="G190" s="133"/>
      <c r="H190" s="133"/>
    </row>
    <row r="191" spans="6:8" ht="12.75">
      <c r="F191" s="133"/>
      <c r="G191" s="133"/>
      <c r="H191" s="133"/>
    </row>
    <row r="192" spans="6:8" ht="12.75">
      <c r="F192" s="133"/>
      <c r="G192" s="133"/>
      <c r="H192" s="133"/>
    </row>
    <row r="193" spans="6:8" ht="12.75">
      <c r="F193" s="133"/>
      <c r="G193" s="133"/>
      <c r="H193" s="133"/>
    </row>
    <row r="194" spans="6:8" ht="12.75">
      <c r="F194" s="133"/>
      <c r="G194" s="133"/>
      <c r="H194" s="133"/>
    </row>
    <row r="195" spans="6:8" ht="12.75">
      <c r="F195" s="133"/>
      <c r="G195" s="133"/>
      <c r="H195" s="133"/>
    </row>
    <row r="196" spans="6:8" ht="12.75">
      <c r="F196" s="133"/>
      <c r="G196" s="133"/>
      <c r="H196" s="133"/>
    </row>
    <row r="197" spans="6:8" ht="12.75">
      <c r="F197" s="133"/>
      <c r="G197" s="133"/>
      <c r="H197" s="133"/>
    </row>
    <row r="198" spans="6:8" ht="12.75">
      <c r="F198" s="133"/>
      <c r="G198" s="133"/>
      <c r="H198" s="133"/>
    </row>
    <row r="199" spans="6:8" ht="12.75">
      <c r="F199" s="133"/>
      <c r="G199" s="133"/>
      <c r="H199" s="133"/>
    </row>
    <row r="200" spans="6:8" ht="12.75">
      <c r="F200" s="133"/>
      <c r="G200" s="133"/>
      <c r="H200" s="133"/>
    </row>
    <row r="201" spans="6:8" ht="12.75">
      <c r="F201" s="133"/>
      <c r="G201" s="133"/>
      <c r="H201" s="133"/>
    </row>
    <row r="202" spans="6:8" ht="12.75">
      <c r="F202" s="133"/>
      <c r="G202" s="133"/>
      <c r="H202" s="133"/>
    </row>
    <row r="203" spans="6:8" ht="12.75">
      <c r="F203" s="133"/>
      <c r="G203" s="133"/>
      <c r="H203" s="133"/>
    </row>
    <row r="204" spans="6:8" ht="12.75">
      <c r="F204" s="133"/>
      <c r="G204" s="133"/>
      <c r="H204" s="133"/>
    </row>
    <row r="205" spans="6:8" ht="12.75">
      <c r="F205" s="133"/>
      <c r="G205" s="133"/>
      <c r="H205" s="133"/>
    </row>
    <row r="206" spans="6:8" ht="12.75">
      <c r="F206" s="133"/>
      <c r="G206" s="133"/>
      <c r="H206" s="133"/>
    </row>
    <row r="207" spans="6:8" ht="12.75">
      <c r="F207" s="133"/>
      <c r="G207" s="133"/>
      <c r="H207" s="133"/>
    </row>
    <row r="208" spans="6:8" ht="12.75">
      <c r="F208" s="133"/>
      <c r="G208" s="133"/>
      <c r="H208" s="133"/>
    </row>
    <row r="209" spans="6:8" ht="12.75">
      <c r="F209" s="133"/>
      <c r="G209" s="133"/>
      <c r="H209" s="133"/>
    </row>
    <row r="210" spans="6:8" ht="12.75">
      <c r="F210" s="133"/>
      <c r="G210" s="133"/>
      <c r="H210" s="133"/>
    </row>
    <row r="211" spans="6:8" ht="12.75">
      <c r="F211" s="133"/>
      <c r="G211" s="133"/>
      <c r="H211" s="133"/>
    </row>
    <row r="212" spans="6:8" ht="12.75">
      <c r="F212" s="133"/>
      <c r="G212" s="133"/>
      <c r="H212" s="133"/>
    </row>
    <row r="213" spans="6:8" ht="12.75">
      <c r="F213" s="133"/>
      <c r="G213" s="133"/>
      <c r="H213" s="133"/>
    </row>
    <row r="214" spans="6:8" ht="12.75">
      <c r="F214" s="133"/>
      <c r="G214" s="133"/>
      <c r="H214" s="133"/>
    </row>
    <row r="215" spans="6:8" ht="12.75">
      <c r="F215" s="133"/>
      <c r="G215" s="133"/>
      <c r="H215" s="133"/>
    </row>
    <row r="216" spans="6:8" ht="12.75">
      <c r="F216" s="133"/>
      <c r="G216" s="133"/>
      <c r="H216" s="133"/>
    </row>
    <row r="217" spans="6:8" ht="12.75">
      <c r="F217" s="133"/>
      <c r="G217" s="133"/>
      <c r="H217" s="133"/>
    </row>
    <row r="218" spans="6:8" ht="12.75">
      <c r="F218" s="133"/>
      <c r="G218" s="133"/>
      <c r="H218" s="133"/>
    </row>
    <row r="219" spans="6:8" ht="12.75">
      <c r="F219" s="133"/>
      <c r="G219" s="133"/>
      <c r="H219" s="133"/>
    </row>
    <row r="220" spans="6:8" ht="12.75">
      <c r="F220" s="133"/>
      <c r="G220" s="133"/>
      <c r="H220" s="133"/>
    </row>
    <row r="221" spans="6:8" ht="12.75">
      <c r="F221" s="133"/>
      <c r="G221" s="133"/>
      <c r="H221" s="133"/>
    </row>
    <row r="222" spans="6:8" ht="12.75">
      <c r="F222" s="133"/>
      <c r="G222" s="133"/>
      <c r="H222" s="133"/>
    </row>
    <row r="223" spans="6:8" ht="12.75">
      <c r="F223" s="133"/>
      <c r="G223" s="133"/>
      <c r="H223" s="133"/>
    </row>
    <row r="224" spans="6:8" ht="12.75">
      <c r="F224" s="133"/>
      <c r="G224" s="133"/>
      <c r="H224" s="133"/>
    </row>
    <row r="225" spans="6:8" ht="12.75">
      <c r="F225" s="133"/>
      <c r="G225" s="133"/>
      <c r="H225" s="133"/>
    </row>
    <row r="226" spans="6:8" ht="12.75">
      <c r="F226" s="133"/>
      <c r="G226" s="133"/>
      <c r="H226" s="133"/>
    </row>
    <row r="227" spans="6:8" ht="12.75">
      <c r="F227" s="133"/>
      <c r="G227" s="133"/>
      <c r="H227" s="133"/>
    </row>
    <row r="228" spans="6:8" ht="12.75">
      <c r="F228" s="133"/>
      <c r="G228" s="133"/>
      <c r="H228" s="133"/>
    </row>
    <row r="229" spans="6:8" ht="12.75">
      <c r="F229" s="133"/>
      <c r="G229" s="133"/>
      <c r="H229" s="133"/>
    </row>
    <row r="230" spans="6:8" ht="12.75">
      <c r="F230" s="133"/>
      <c r="G230" s="133"/>
      <c r="H230" s="133"/>
    </row>
    <row r="231" spans="6:8" ht="12.75">
      <c r="F231" s="133"/>
      <c r="G231" s="133"/>
      <c r="H231" s="133"/>
    </row>
    <row r="232" spans="6:8" ht="12.75">
      <c r="F232" s="133"/>
      <c r="G232" s="133"/>
      <c r="H232" s="133"/>
    </row>
    <row r="233" spans="6:8" ht="12.75">
      <c r="F233" s="133"/>
      <c r="G233" s="133"/>
      <c r="H233" s="133"/>
    </row>
    <row r="234" spans="6:8" ht="12.75">
      <c r="F234" s="133"/>
      <c r="G234" s="133"/>
      <c r="H234" s="133"/>
    </row>
    <row r="235" spans="6:8" ht="12.75">
      <c r="F235" s="133"/>
      <c r="G235" s="133"/>
      <c r="H235" s="133"/>
    </row>
    <row r="236" spans="6:8" ht="12.75">
      <c r="F236" s="133"/>
      <c r="G236" s="133"/>
      <c r="H236" s="133"/>
    </row>
    <row r="237" spans="6:8" ht="12.75">
      <c r="F237" s="133"/>
      <c r="G237" s="133"/>
      <c r="H237" s="133"/>
    </row>
    <row r="238" spans="6:8" ht="12.75">
      <c r="F238" s="133"/>
      <c r="G238" s="133"/>
      <c r="H238" s="133"/>
    </row>
    <row r="239" spans="6:8" ht="12.75">
      <c r="F239" s="133"/>
      <c r="G239" s="133"/>
      <c r="H239" s="133"/>
    </row>
    <row r="240" spans="6:8" ht="12.75">
      <c r="F240" s="133"/>
      <c r="G240" s="133"/>
      <c r="H240" s="133"/>
    </row>
    <row r="241" spans="6:8" ht="12.75">
      <c r="F241" s="133"/>
      <c r="G241" s="133"/>
      <c r="H241" s="133"/>
    </row>
    <row r="242" spans="6:8" ht="12.75">
      <c r="F242" s="133"/>
      <c r="G242" s="133"/>
      <c r="H242" s="133"/>
    </row>
    <row r="243" spans="6:8" ht="12.75">
      <c r="F243" s="133"/>
      <c r="G243" s="133"/>
      <c r="H243" s="133"/>
    </row>
    <row r="244" spans="6:8" ht="12.75">
      <c r="F244" s="133"/>
      <c r="G244" s="133"/>
      <c r="H244" s="133"/>
    </row>
    <row r="245" spans="6:8" ht="12.75">
      <c r="F245" s="133"/>
      <c r="G245" s="133"/>
      <c r="H245" s="133"/>
    </row>
    <row r="246" spans="6:8" ht="12.75">
      <c r="F246" s="133"/>
      <c r="G246" s="133"/>
      <c r="H246" s="133"/>
    </row>
    <row r="247" spans="6:8" ht="12.75">
      <c r="F247" s="133"/>
      <c r="G247" s="133"/>
      <c r="H247" s="133"/>
    </row>
    <row r="248" spans="6:8" ht="12.75">
      <c r="F248" s="133"/>
      <c r="G248" s="133"/>
      <c r="H248" s="133"/>
    </row>
    <row r="249" spans="6:8" ht="12.75">
      <c r="F249" s="133"/>
      <c r="G249" s="133"/>
      <c r="H249" s="133"/>
    </row>
    <row r="250" spans="6:8" ht="12.75">
      <c r="F250" s="133"/>
      <c r="G250" s="133"/>
      <c r="H250" s="133"/>
    </row>
    <row r="251" spans="6:8" ht="12.75">
      <c r="F251" s="133"/>
      <c r="G251" s="133"/>
      <c r="H251" s="133"/>
    </row>
    <row r="252" spans="6:8" ht="12.75">
      <c r="F252" s="133"/>
      <c r="G252" s="133"/>
      <c r="H252" s="133"/>
    </row>
    <row r="253" spans="6:8" ht="12.75">
      <c r="F253" s="133"/>
      <c r="G253" s="133"/>
      <c r="H253" s="133"/>
    </row>
    <row r="254" spans="6:8" ht="12.75">
      <c r="F254" s="133"/>
      <c r="G254" s="133"/>
      <c r="H254" s="133"/>
    </row>
    <row r="255" spans="6:8" ht="12.75">
      <c r="F255" s="133"/>
      <c r="G255" s="133"/>
      <c r="H255" s="133"/>
    </row>
    <row r="256" spans="6:8" ht="12.75">
      <c r="F256" s="133"/>
      <c r="G256" s="133"/>
      <c r="H256" s="133"/>
    </row>
    <row r="257" spans="6:8" ht="12.75">
      <c r="F257" s="133"/>
      <c r="G257" s="133"/>
      <c r="H257" s="133"/>
    </row>
    <row r="258" spans="6:8" ht="12.75">
      <c r="F258" s="133"/>
      <c r="G258" s="133"/>
      <c r="H258" s="133"/>
    </row>
    <row r="259" spans="6:8" ht="12.75">
      <c r="F259" s="133"/>
      <c r="G259" s="133"/>
      <c r="H259" s="133"/>
    </row>
    <row r="260" spans="6:8" ht="12.75">
      <c r="F260" s="133"/>
      <c r="G260" s="133"/>
      <c r="H260" s="133"/>
    </row>
    <row r="261" spans="6:8" ht="12.75">
      <c r="F261" s="133"/>
      <c r="G261" s="133"/>
      <c r="H261" s="133"/>
    </row>
    <row r="262" spans="6:8" ht="12.75">
      <c r="F262" s="133"/>
      <c r="G262" s="133"/>
      <c r="H262" s="133"/>
    </row>
    <row r="263" spans="6:8" ht="12.75">
      <c r="F263" s="133"/>
      <c r="G263" s="133"/>
      <c r="H263" s="133"/>
    </row>
    <row r="264" spans="6:8" ht="12.75">
      <c r="F264" s="133"/>
      <c r="G264" s="133"/>
      <c r="H264" s="133"/>
    </row>
    <row r="265" spans="6:8" ht="12.75">
      <c r="F265" s="133"/>
      <c r="G265" s="133"/>
      <c r="H265" s="133"/>
    </row>
    <row r="266" spans="6:8" ht="12.75">
      <c r="F266" s="133"/>
      <c r="G266" s="133"/>
      <c r="H266" s="133"/>
    </row>
    <row r="267" spans="6:8" ht="12.75">
      <c r="F267" s="133"/>
      <c r="G267" s="133"/>
      <c r="H267" s="133"/>
    </row>
    <row r="268" spans="6:8" ht="12.75">
      <c r="F268" s="133"/>
      <c r="G268" s="133"/>
      <c r="H268" s="133"/>
    </row>
    <row r="269" spans="6:8" ht="12.75">
      <c r="F269" s="133"/>
      <c r="G269" s="133"/>
      <c r="H269" s="133"/>
    </row>
    <row r="270" spans="6:8" ht="12.75">
      <c r="F270" s="133"/>
      <c r="G270" s="133"/>
      <c r="H270" s="133"/>
    </row>
    <row r="271" spans="6:8" ht="12.75">
      <c r="F271" s="133"/>
      <c r="G271" s="133"/>
      <c r="H271" s="133"/>
    </row>
    <row r="272" spans="6:8" ht="12.75">
      <c r="F272" s="133"/>
      <c r="G272" s="133"/>
      <c r="H272" s="133"/>
    </row>
    <row r="273" spans="6:8" ht="12.75">
      <c r="F273" s="133"/>
      <c r="G273" s="133"/>
      <c r="H273" s="133"/>
    </row>
    <row r="274" spans="6:8" ht="12.75">
      <c r="F274" s="133"/>
      <c r="G274" s="133"/>
      <c r="H274" s="133"/>
    </row>
    <row r="275" spans="6:8" ht="12.75">
      <c r="F275" s="133"/>
      <c r="G275" s="133"/>
      <c r="H275" s="133"/>
    </row>
    <row r="276" spans="6:8" ht="12.75">
      <c r="F276" s="133"/>
      <c r="G276" s="133"/>
      <c r="H276" s="133"/>
    </row>
    <row r="277" spans="6:8" ht="12.75">
      <c r="F277" s="133"/>
      <c r="G277" s="133"/>
      <c r="H277" s="133"/>
    </row>
    <row r="278" spans="6:8" ht="12.75">
      <c r="F278" s="133"/>
      <c r="G278" s="133"/>
      <c r="H278" s="133"/>
    </row>
    <row r="279" spans="6:8" ht="12.75">
      <c r="F279" s="133"/>
      <c r="G279" s="133"/>
      <c r="H279" s="133"/>
    </row>
    <row r="280" spans="6:8" ht="12.75">
      <c r="F280" s="133"/>
      <c r="G280" s="133"/>
      <c r="H280" s="133"/>
    </row>
    <row r="281" spans="6:8" ht="12.75">
      <c r="F281" s="133"/>
      <c r="G281" s="133"/>
      <c r="H281" s="133"/>
    </row>
    <row r="282" spans="6:8" ht="12.75">
      <c r="F282" s="133"/>
      <c r="G282" s="133"/>
      <c r="H282" s="133"/>
    </row>
    <row r="283" spans="6:8" ht="12.75">
      <c r="F283" s="133"/>
      <c r="G283" s="133"/>
      <c r="H283" s="133"/>
    </row>
    <row r="284" spans="6:8" ht="12.75">
      <c r="F284" s="133"/>
      <c r="G284" s="133"/>
      <c r="H284" s="133"/>
    </row>
    <row r="285" spans="6:8" ht="12.75">
      <c r="F285" s="133"/>
      <c r="G285" s="133"/>
      <c r="H285" s="133"/>
    </row>
    <row r="286" spans="6:8" ht="12.75">
      <c r="F286" s="133"/>
      <c r="G286" s="133"/>
      <c r="H286" s="133"/>
    </row>
    <row r="287" spans="6:8" ht="12.75">
      <c r="F287" s="133"/>
      <c r="G287" s="133"/>
      <c r="H287" s="133"/>
    </row>
    <row r="288" spans="6:8" ht="12.75">
      <c r="F288" s="133"/>
      <c r="G288" s="133"/>
      <c r="H288" s="133"/>
    </row>
    <row r="289" spans="6:8" ht="12.75">
      <c r="F289" s="133"/>
      <c r="G289" s="133"/>
      <c r="H289" s="133"/>
    </row>
    <row r="290" spans="6:8" ht="12.75">
      <c r="F290" s="133"/>
      <c r="G290" s="133"/>
      <c r="H290" s="133"/>
    </row>
    <row r="291" spans="6:8" ht="12.75">
      <c r="F291" s="133"/>
      <c r="G291" s="133"/>
      <c r="H291" s="133"/>
    </row>
    <row r="292" spans="6:8" ht="12.75">
      <c r="F292" s="133"/>
      <c r="G292" s="133"/>
      <c r="H292" s="133"/>
    </row>
    <row r="293" spans="6:8" ht="12.75">
      <c r="F293" s="133"/>
      <c r="G293" s="133"/>
      <c r="H293" s="133"/>
    </row>
    <row r="294" spans="6:8" ht="12.75">
      <c r="F294" s="133"/>
      <c r="G294" s="133"/>
      <c r="H294" s="133"/>
    </row>
    <row r="295" spans="6:8" ht="12.75">
      <c r="F295" s="133"/>
      <c r="G295" s="133"/>
      <c r="H295" s="133"/>
    </row>
    <row r="296" spans="6:8" ht="12.75">
      <c r="F296" s="133"/>
      <c r="G296" s="133"/>
      <c r="H296" s="133"/>
    </row>
    <row r="297" spans="6:8" ht="12.75">
      <c r="F297" s="133"/>
      <c r="G297" s="133"/>
      <c r="H297" s="133"/>
    </row>
    <row r="298" spans="6:8" ht="12.75">
      <c r="F298" s="133"/>
      <c r="G298" s="133"/>
      <c r="H298" s="133"/>
    </row>
    <row r="299" spans="6:8" ht="12.75">
      <c r="F299" s="133"/>
      <c r="G299" s="133"/>
      <c r="H299" s="133"/>
    </row>
    <row r="300" spans="6:8" ht="12.75">
      <c r="F300" s="133"/>
      <c r="G300" s="133"/>
      <c r="H300" s="133"/>
    </row>
    <row r="301" spans="6:8" ht="12.75">
      <c r="F301" s="133"/>
      <c r="G301" s="133"/>
      <c r="H301" s="133"/>
    </row>
    <row r="302" spans="6:8" ht="12.75">
      <c r="F302" s="133"/>
      <c r="G302" s="133"/>
      <c r="H302" s="133"/>
    </row>
    <row r="303" spans="6:8" ht="12.75">
      <c r="F303" s="133"/>
      <c r="G303" s="133"/>
      <c r="H303" s="133"/>
    </row>
    <row r="304" spans="6:8" ht="12.75">
      <c r="F304" s="133"/>
      <c r="G304" s="133"/>
      <c r="H304" s="133"/>
    </row>
    <row r="305" spans="6:8" ht="12.75">
      <c r="F305" s="133"/>
      <c r="G305" s="133"/>
      <c r="H305" s="133"/>
    </row>
    <row r="306" spans="6:8" ht="12.75">
      <c r="F306" s="133"/>
      <c r="G306" s="133"/>
      <c r="H306" s="133"/>
    </row>
    <row r="307" spans="6:8" ht="12.75">
      <c r="F307" s="133"/>
      <c r="G307" s="133"/>
      <c r="H307" s="133"/>
    </row>
    <row r="308" spans="6:8" ht="12.75">
      <c r="F308" s="133"/>
      <c r="G308" s="133"/>
      <c r="H308" s="133"/>
    </row>
    <row r="309" spans="6:8" ht="12.75">
      <c r="F309" s="133"/>
      <c r="G309" s="133"/>
      <c r="H309" s="133"/>
    </row>
    <row r="310" spans="6:8" ht="12.75">
      <c r="F310" s="133"/>
      <c r="G310" s="133"/>
      <c r="H310" s="133"/>
    </row>
    <row r="311" spans="6:8" ht="12.75">
      <c r="F311" s="133"/>
      <c r="G311" s="133"/>
      <c r="H311" s="133"/>
    </row>
    <row r="312" spans="6:8" ht="12.75">
      <c r="F312" s="133"/>
      <c r="G312" s="133"/>
      <c r="H312" s="133"/>
    </row>
    <row r="313" spans="6:8" ht="12.75">
      <c r="F313" s="133"/>
      <c r="G313" s="133"/>
      <c r="H313" s="133"/>
    </row>
    <row r="314" spans="6:8" ht="12.75">
      <c r="F314" s="133"/>
      <c r="G314" s="133"/>
      <c r="H314" s="133"/>
    </row>
    <row r="315" spans="6:8" ht="12.75">
      <c r="F315" s="133"/>
      <c r="G315" s="133"/>
      <c r="H315" s="133"/>
    </row>
    <row r="316" spans="6:8" ht="12.75">
      <c r="F316" s="133"/>
      <c r="G316" s="133"/>
      <c r="H316" s="133"/>
    </row>
    <row r="317" spans="6:8" ht="12.75">
      <c r="F317" s="133"/>
      <c r="G317" s="133"/>
      <c r="H317" s="133"/>
    </row>
    <row r="318" spans="6:8" ht="12.75">
      <c r="F318" s="133"/>
      <c r="G318" s="133"/>
      <c r="H318" s="133"/>
    </row>
    <row r="319" spans="6:8" ht="12.75">
      <c r="F319" s="133"/>
      <c r="G319" s="133"/>
      <c r="H319" s="133"/>
    </row>
    <row r="320" spans="6:8" ht="12.75">
      <c r="F320" s="133"/>
      <c r="G320" s="133"/>
      <c r="H320" s="133"/>
    </row>
    <row r="321" spans="6:8" ht="12.75">
      <c r="F321" s="133"/>
      <c r="G321" s="133"/>
      <c r="H321" s="133"/>
    </row>
    <row r="322" spans="6:8" ht="12.75">
      <c r="F322" s="133"/>
      <c r="G322" s="133"/>
      <c r="H322" s="133"/>
    </row>
    <row r="323" spans="6:8" ht="12.75">
      <c r="F323" s="133"/>
      <c r="G323" s="133"/>
      <c r="H323" s="133"/>
    </row>
    <row r="324" spans="6:8" ht="12.75">
      <c r="F324" s="133"/>
      <c r="G324" s="133"/>
      <c r="H324" s="133"/>
    </row>
    <row r="325" spans="6:8" ht="12.75">
      <c r="F325" s="133"/>
      <c r="G325" s="133"/>
      <c r="H325" s="133"/>
    </row>
    <row r="326" spans="6:8" ht="12.75">
      <c r="F326" s="133"/>
      <c r="G326" s="133"/>
      <c r="H326" s="133"/>
    </row>
    <row r="327" spans="6:8" ht="12.75">
      <c r="F327" s="133"/>
      <c r="G327" s="133"/>
      <c r="H327" s="133"/>
    </row>
    <row r="328" spans="6:8" ht="12.75">
      <c r="F328" s="133"/>
      <c r="G328" s="133"/>
      <c r="H328" s="133"/>
    </row>
    <row r="329" spans="6:8" ht="12.75">
      <c r="F329" s="133"/>
      <c r="G329" s="133"/>
      <c r="H329" s="133"/>
    </row>
    <row r="330" spans="6:8" ht="12.75">
      <c r="F330" s="133"/>
      <c r="G330" s="133"/>
      <c r="H330" s="133"/>
    </row>
    <row r="331" spans="6:8" ht="12.75">
      <c r="F331" s="133"/>
      <c r="G331" s="133"/>
      <c r="H331" s="133"/>
    </row>
    <row r="332" spans="6:8" ht="12.75">
      <c r="F332" s="133"/>
      <c r="G332" s="133"/>
      <c r="H332" s="133"/>
    </row>
    <row r="333" spans="6:8" ht="12.75">
      <c r="F333" s="133"/>
      <c r="G333" s="133"/>
      <c r="H333" s="133"/>
    </row>
    <row r="334" spans="6:8" ht="12.75">
      <c r="F334" s="133"/>
      <c r="G334" s="133"/>
      <c r="H334" s="133"/>
    </row>
    <row r="335" spans="6:8" ht="12.75">
      <c r="F335" s="133"/>
      <c r="G335" s="133"/>
      <c r="H335" s="133"/>
    </row>
    <row r="336" spans="6:8" ht="12.75">
      <c r="F336" s="133"/>
      <c r="G336" s="133"/>
      <c r="H336" s="133"/>
    </row>
    <row r="337" spans="6:8" ht="12.75">
      <c r="F337" s="133"/>
      <c r="G337" s="133"/>
      <c r="H337" s="133"/>
    </row>
    <row r="338" spans="6:8" ht="12.75">
      <c r="F338" s="133"/>
      <c r="G338" s="133"/>
      <c r="H338" s="133"/>
    </row>
    <row r="339" spans="6:8" ht="12.75">
      <c r="F339" s="133"/>
      <c r="G339" s="133"/>
      <c r="H339" s="133"/>
    </row>
    <row r="340" spans="6:8" ht="12.75">
      <c r="F340" s="133"/>
      <c r="G340" s="133"/>
      <c r="H340" s="133"/>
    </row>
    <row r="341" spans="6:8" ht="12.75">
      <c r="F341" s="133"/>
      <c r="G341" s="133"/>
      <c r="H341" s="133"/>
    </row>
    <row r="342" spans="6:8" ht="12.75">
      <c r="F342" s="133"/>
      <c r="G342" s="133"/>
      <c r="H342" s="133"/>
    </row>
    <row r="343" spans="6:8" ht="12.75">
      <c r="F343" s="133"/>
      <c r="G343" s="133"/>
      <c r="H343" s="133"/>
    </row>
    <row r="344" spans="6:8" ht="12.75">
      <c r="F344" s="133"/>
      <c r="G344" s="133"/>
      <c r="H344" s="133"/>
    </row>
    <row r="345" spans="6:8" ht="12.75">
      <c r="F345" s="133"/>
      <c r="G345" s="133"/>
      <c r="H345" s="133"/>
    </row>
    <row r="346" spans="6:8" ht="12.75">
      <c r="F346" s="133"/>
      <c r="G346" s="133"/>
      <c r="H346" s="133"/>
    </row>
    <row r="347" spans="6:8" ht="12.75">
      <c r="F347" s="133"/>
      <c r="G347" s="133"/>
      <c r="H347" s="133"/>
    </row>
    <row r="348" spans="6:8" ht="12.75">
      <c r="F348" s="133"/>
      <c r="G348" s="133"/>
      <c r="H348" s="133"/>
    </row>
    <row r="349" spans="6:8" ht="12.75">
      <c r="F349" s="133"/>
      <c r="G349" s="133"/>
      <c r="H349" s="133"/>
    </row>
    <row r="350" spans="6:8" ht="12.75">
      <c r="F350" s="133"/>
      <c r="G350" s="133"/>
      <c r="H350" s="133"/>
    </row>
    <row r="351" spans="6:8" ht="12.75">
      <c r="F351" s="133"/>
      <c r="G351" s="133"/>
      <c r="H351" s="133"/>
    </row>
    <row r="352" spans="6:8" ht="12.75">
      <c r="F352" s="133"/>
      <c r="G352" s="133"/>
      <c r="H352" s="133"/>
    </row>
    <row r="353" spans="6:8" ht="12.75">
      <c r="F353" s="133"/>
      <c r="G353" s="133"/>
      <c r="H353" s="133"/>
    </row>
    <row r="354" spans="6:8" ht="12.75">
      <c r="F354" s="133"/>
      <c r="G354" s="133"/>
      <c r="H354" s="133"/>
    </row>
    <row r="355" spans="6:8" ht="12.75">
      <c r="F355" s="133"/>
      <c r="G355" s="133"/>
      <c r="H355" s="133"/>
    </row>
    <row r="356" spans="6:8" ht="12.75">
      <c r="F356" s="133"/>
      <c r="G356" s="133"/>
      <c r="H356" s="133"/>
    </row>
    <row r="357" spans="6:8" ht="12.75">
      <c r="F357" s="133"/>
      <c r="G357" s="133"/>
      <c r="H357" s="133"/>
    </row>
    <row r="358" spans="6:8" ht="12.75">
      <c r="F358" s="133"/>
      <c r="G358" s="133"/>
      <c r="H358" s="133"/>
    </row>
    <row r="359" spans="6:8" ht="12.75">
      <c r="F359" s="133"/>
      <c r="G359" s="133"/>
      <c r="H359" s="133"/>
    </row>
    <row r="360" spans="6:8" ht="12.75">
      <c r="F360" s="133"/>
      <c r="G360" s="133"/>
      <c r="H360" s="133"/>
    </row>
    <row r="361" spans="6:8" ht="12.75">
      <c r="F361" s="133"/>
      <c r="G361" s="133"/>
      <c r="H361" s="133"/>
    </row>
    <row r="362" spans="6:8" ht="12.75">
      <c r="F362" s="133"/>
      <c r="G362" s="133"/>
      <c r="H362" s="133"/>
    </row>
    <row r="363" spans="6:8" ht="12.75">
      <c r="F363" s="133"/>
      <c r="G363" s="133"/>
      <c r="H363" s="133"/>
    </row>
    <row r="364" spans="6:8" ht="12.75">
      <c r="F364" s="133"/>
      <c r="G364" s="133"/>
      <c r="H364" s="133"/>
    </row>
    <row r="365" spans="6:8" ht="12.75">
      <c r="F365" s="133"/>
      <c r="G365" s="133"/>
      <c r="H365" s="133"/>
    </row>
    <row r="366" spans="6:8" ht="12.75">
      <c r="F366" s="133"/>
      <c r="G366" s="133"/>
      <c r="H366" s="133"/>
    </row>
    <row r="367" spans="6:8" ht="12.75">
      <c r="F367" s="133"/>
      <c r="G367" s="133"/>
      <c r="H367" s="133"/>
    </row>
    <row r="368" spans="6:8" ht="12.75">
      <c r="F368" s="133"/>
      <c r="G368" s="133"/>
      <c r="H368" s="133"/>
    </row>
    <row r="369" spans="6:8" ht="12.75">
      <c r="F369" s="133"/>
      <c r="G369" s="133"/>
      <c r="H369" s="133"/>
    </row>
    <row r="370" spans="6:8" ht="12.75">
      <c r="F370" s="133"/>
      <c r="G370" s="133"/>
      <c r="H370" s="133"/>
    </row>
    <row r="371" spans="6:8" ht="12.75">
      <c r="F371" s="133"/>
      <c r="G371" s="133"/>
      <c r="H371" s="133"/>
    </row>
    <row r="372" spans="6:8" ht="12.75">
      <c r="F372" s="133"/>
      <c r="G372" s="133"/>
      <c r="H372" s="133"/>
    </row>
    <row r="373" spans="6:8" ht="12.75">
      <c r="F373" s="133"/>
      <c r="G373" s="133"/>
      <c r="H373" s="133"/>
    </row>
    <row r="374" spans="6:8" ht="12.75">
      <c r="F374" s="133"/>
      <c r="G374" s="133"/>
      <c r="H374" s="133"/>
    </row>
    <row r="375" spans="6:8" ht="12.75">
      <c r="F375" s="133"/>
      <c r="G375" s="133"/>
      <c r="H375" s="133"/>
    </row>
    <row r="376" spans="6:8" ht="12.75">
      <c r="F376" s="133"/>
      <c r="G376" s="133"/>
      <c r="H376" s="133"/>
    </row>
    <row r="377" spans="6:8" ht="12.75">
      <c r="F377" s="133"/>
      <c r="G377" s="133"/>
      <c r="H377" s="133"/>
    </row>
    <row r="378" spans="6:8" ht="12.75">
      <c r="F378" s="133"/>
      <c r="G378" s="133"/>
      <c r="H378" s="133"/>
    </row>
    <row r="379" spans="6:8" ht="12.75">
      <c r="F379" s="133"/>
      <c r="G379" s="133"/>
      <c r="H379" s="133"/>
    </row>
    <row r="380" spans="6:8" ht="12.75">
      <c r="F380" s="133"/>
      <c r="G380" s="133"/>
      <c r="H380" s="133"/>
    </row>
    <row r="381" spans="6:8" ht="12.75">
      <c r="F381" s="133"/>
      <c r="G381" s="133"/>
      <c r="H381" s="133"/>
    </row>
    <row r="382" spans="6:8" ht="12.75">
      <c r="F382" s="133"/>
      <c r="G382" s="133"/>
      <c r="H382" s="133"/>
    </row>
    <row r="383" spans="6:8" ht="12.75">
      <c r="F383" s="133"/>
      <c r="G383" s="133"/>
      <c r="H383" s="133"/>
    </row>
    <row r="384" spans="6:8" ht="12.75">
      <c r="F384" s="133"/>
      <c r="G384" s="133"/>
      <c r="H384" s="133"/>
    </row>
    <row r="385" spans="6:8" ht="12.75">
      <c r="F385" s="133"/>
      <c r="G385" s="133"/>
      <c r="H385" s="133"/>
    </row>
    <row r="386" spans="6:8" ht="12.75">
      <c r="F386" s="133"/>
      <c r="G386" s="133"/>
      <c r="H386" s="133"/>
    </row>
    <row r="387" spans="6:8" ht="12.75">
      <c r="F387" s="133"/>
      <c r="G387" s="133"/>
      <c r="H387" s="133"/>
    </row>
    <row r="388" spans="6:8" ht="12.75">
      <c r="F388" s="133"/>
      <c r="G388" s="133"/>
      <c r="H388" s="133"/>
    </row>
    <row r="389" spans="6:8" ht="12.75">
      <c r="F389" s="133"/>
      <c r="G389" s="133"/>
      <c r="H389" s="133"/>
    </row>
    <row r="390" spans="6:8" ht="12.75">
      <c r="F390" s="133"/>
      <c r="G390" s="133"/>
      <c r="H390" s="133"/>
    </row>
    <row r="391" spans="6:8" ht="12.75">
      <c r="F391" s="133"/>
      <c r="G391" s="133"/>
      <c r="H391" s="133"/>
    </row>
    <row r="392" spans="6:8" ht="12.75">
      <c r="F392" s="133"/>
      <c r="G392" s="133"/>
      <c r="H392" s="133"/>
    </row>
    <row r="393" spans="6:8" ht="12.75">
      <c r="F393" s="133"/>
      <c r="G393" s="133"/>
      <c r="H393" s="133"/>
    </row>
    <row r="394" spans="6:8" ht="12.75">
      <c r="F394" s="133"/>
      <c r="G394" s="133"/>
      <c r="H394" s="133"/>
    </row>
    <row r="395" spans="6:8" ht="12.75">
      <c r="F395" s="133"/>
      <c r="G395" s="133"/>
      <c r="H395" s="133"/>
    </row>
    <row r="396" spans="6:8" ht="12.75">
      <c r="F396" s="133"/>
      <c r="G396" s="133"/>
      <c r="H396" s="133"/>
    </row>
    <row r="397" spans="6:8" ht="12.75">
      <c r="F397" s="133"/>
      <c r="G397" s="133"/>
      <c r="H397" s="133"/>
    </row>
    <row r="398" spans="6:8" ht="12.75">
      <c r="F398" s="133"/>
      <c r="G398" s="133"/>
      <c r="H398" s="133"/>
    </row>
    <row r="399" spans="6:8" ht="12.75">
      <c r="F399" s="133"/>
      <c r="G399" s="133"/>
      <c r="H399" s="133"/>
    </row>
    <row r="400" spans="6:8" ht="12.75">
      <c r="F400" s="133"/>
      <c r="G400" s="133"/>
      <c r="H400" s="133"/>
    </row>
    <row r="401" spans="6:8" ht="12.75">
      <c r="F401" s="133"/>
      <c r="G401" s="133"/>
      <c r="H401" s="133"/>
    </row>
    <row r="402" spans="6:8" ht="12.75">
      <c r="F402" s="133"/>
      <c r="G402" s="133"/>
      <c r="H402" s="133"/>
    </row>
    <row r="403" spans="6:8" ht="12.75">
      <c r="F403" s="133"/>
      <c r="G403" s="133"/>
      <c r="H403" s="133"/>
    </row>
    <row r="404" spans="6:8" ht="12.75">
      <c r="F404" s="133"/>
      <c r="G404" s="133"/>
      <c r="H404" s="133"/>
    </row>
    <row r="405" spans="6:8" ht="12.75">
      <c r="F405" s="133"/>
      <c r="G405" s="133"/>
      <c r="H405" s="133"/>
    </row>
    <row r="406" spans="6:8" ht="12.75">
      <c r="F406" s="133"/>
      <c r="G406" s="133"/>
      <c r="H406" s="133"/>
    </row>
    <row r="407" spans="6:8" ht="12.75">
      <c r="F407" s="133"/>
      <c r="G407" s="133"/>
      <c r="H407" s="133"/>
    </row>
    <row r="408" spans="6:8" ht="12.75">
      <c r="F408" s="133"/>
      <c r="G408" s="133"/>
      <c r="H408" s="133"/>
    </row>
    <row r="409" spans="6:8" ht="12.75">
      <c r="F409" s="133"/>
      <c r="G409" s="133"/>
      <c r="H409" s="133"/>
    </row>
    <row r="410" spans="6:8" ht="12.75">
      <c r="F410" s="133"/>
      <c r="G410" s="133"/>
      <c r="H410" s="133"/>
    </row>
    <row r="411" spans="6:8" ht="12.75">
      <c r="F411" s="133"/>
      <c r="G411" s="133"/>
      <c r="H411" s="133"/>
    </row>
    <row r="412" spans="6:8" ht="12.75">
      <c r="F412" s="133"/>
      <c r="G412" s="133"/>
      <c r="H412" s="133"/>
    </row>
    <row r="413" spans="6:8" ht="12.75">
      <c r="F413" s="133"/>
      <c r="G413" s="133"/>
      <c r="H413" s="133"/>
    </row>
    <row r="414" spans="6:8" ht="12.75">
      <c r="F414" s="133"/>
      <c r="G414" s="133"/>
      <c r="H414" s="133"/>
    </row>
    <row r="415" spans="6:8" ht="12.75">
      <c r="F415" s="133"/>
      <c r="G415" s="133"/>
      <c r="H415" s="133"/>
    </row>
    <row r="416" spans="6:8" ht="12.75">
      <c r="F416" s="133"/>
      <c r="G416" s="133"/>
      <c r="H416" s="133"/>
    </row>
    <row r="417" spans="6:8" ht="12.75">
      <c r="F417" s="133"/>
      <c r="G417" s="133"/>
      <c r="H417" s="133"/>
    </row>
    <row r="418" spans="6:8" ht="12.75">
      <c r="F418" s="133"/>
      <c r="G418" s="133"/>
      <c r="H418" s="133"/>
    </row>
    <row r="419" spans="6:8" ht="12.75">
      <c r="F419" s="133"/>
      <c r="G419" s="133"/>
      <c r="H419" s="133"/>
    </row>
    <row r="420" spans="6:8" ht="12.75">
      <c r="F420" s="133"/>
      <c r="G420" s="133"/>
      <c r="H420" s="133"/>
    </row>
    <row r="421" spans="6:8" ht="12.75">
      <c r="F421" s="133"/>
      <c r="G421" s="133"/>
      <c r="H421" s="133"/>
    </row>
    <row r="422" spans="6:8" ht="12.75">
      <c r="F422" s="133"/>
      <c r="G422" s="133"/>
      <c r="H422" s="133"/>
    </row>
    <row r="423" spans="6:8" ht="12.75">
      <c r="F423" s="133"/>
      <c r="G423" s="133"/>
      <c r="H423" s="133"/>
    </row>
    <row r="424" spans="6:8" ht="12.75">
      <c r="F424" s="133"/>
      <c r="G424" s="133"/>
      <c r="H424" s="133"/>
    </row>
    <row r="425" spans="6:8" ht="12.75">
      <c r="F425" s="133"/>
      <c r="G425" s="133"/>
      <c r="H425" s="133"/>
    </row>
    <row r="426" spans="6:8" ht="12.75">
      <c r="F426" s="133"/>
      <c r="G426" s="133"/>
      <c r="H426" s="133"/>
    </row>
    <row r="427" spans="6:8" ht="12.75">
      <c r="F427" s="133"/>
      <c r="G427" s="133"/>
      <c r="H427" s="133"/>
    </row>
    <row r="428" spans="6:8" ht="12.75">
      <c r="F428" s="133"/>
      <c r="G428" s="133"/>
      <c r="H428" s="133"/>
    </row>
    <row r="429" spans="6:8" ht="12.75">
      <c r="F429" s="133"/>
      <c r="G429" s="133"/>
      <c r="H429" s="133"/>
    </row>
    <row r="430" spans="6:8" ht="12.75">
      <c r="F430" s="133"/>
      <c r="G430" s="133"/>
      <c r="H430" s="133"/>
    </row>
  </sheetData>
  <sheetProtection/>
  <mergeCells count="13">
    <mergeCell ref="H4:H5"/>
    <mergeCell ref="I4:I5"/>
    <mergeCell ref="C3:D3"/>
    <mergeCell ref="B4:B5"/>
    <mergeCell ref="C4:C5"/>
    <mergeCell ref="D4:D5"/>
    <mergeCell ref="E4:E5"/>
    <mergeCell ref="D2:J2"/>
    <mergeCell ref="I1:K1"/>
    <mergeCell ref="E3:J3"/>
    <mergeCell ref="J4:K4"/>
    <mergeCell ref="F4:F5"/>
    <mergeCell ref="G4:G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  <rowBreaks count="8" manualBreakCount="8">
    <brk id="15" min="1" max="10" man="1"/>
    <brk id="21" min="1" max="10" man="1"/>
    <brk id="35" min="1" max="10" man="1"/>
    <brk id="44" min="1" max="10" man="1"/>
    <brk id="55" min="1" max="10" man="1"/>
    <brk id="64" min="1" max="10" man="1"/>
    <brk id="73" min="1" max="10" man="1"/>
    <brk id="84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W378"/>
  <sheetViews>
    <sheetView showZeros="0" view="pageBreakPreview" zoomScale="60" zoomScaleNormal="50" workbookViewId="0" topLeftCell="B1">
      <selection activeCell="D1" sqref="D1"/>
    </sheetView>
  </sheetViews>
  <sheetFormatPr defaultColWidth="8.8515625" defaultRowHeight="12.75"/>
  <cols>
    <col min="1" max="1" width="0" style="97" hidden="1" customWidth="1"/>
    <col min="2" max="2" width="29.28125" style="97" customWidth="1"/>
    <col min="3" max="3" width="124.7109375" style="132" customWidth="1"/>
    <col min="4" max="4" width="72.7109375" style="132" customWidth="1"/>
    <col min="5" max="16384" width="8.8515625" style="106" customWidth="1"/>
  </cols>
  <sheetData>
    <row r="1" spans="3:6" ht="136.5" customHeight="1">
      <c r="C1" s="104"/>
      <c r="D1" s="408" t="s">
        <v>769</v>
      </c>
      <c r="E1" s="408"/>
      <c r="F1" s="408"/>
    </row>
    <row r="2" spans="2:10" ht="75" customHeight="1">
      <c r="B2" s="927" t="s">
        <v>336</v>
      </c>
      <c r="C2" s="927"/>
      <c r="D2" s="927"/>
      <c r="J2" s="108"/>
    </row>
    <row r="3" spans="2:16" ht="16.5" customHeight="1" thickBot="1">
      <c r="B3" s="111">
        <v>25539000000</v>
      </c>
      <c r="C3" s="109"/>
      <c r="D3" s="283"/>
      <c r="P3" s="165"/>
    </row>
    <row r="4" spans="2:4" ht="92.25" customHeight="1">
      <c r="B4" s="928" t="s">
        <v>46</v>
      </c>
      <c r="C4" s="928" t="s">
        <v>371</v>
      </c>
      <c r="D4" s="930" t="s">
        <v>372</v>
      </c>
    </row>
    <row r="5" spans="2:4" ht="35.25" customHeight="1" thickBot="1">
      <c r="B5" s="929"/>
      <c r="C5" s="929"/>
      <c r="D5" s="931"/>
    </row>
    <row r="6" spans="1:4" s="117" customFormat="1" ht="15.75">
      <c r="A6" s="111"/>
      <c r="B6" s="112">
        <v>1</v>
      </c>
      <c r="C6" s="112">
        <v>2</v>
      </c>
      <c r="D6" s="334">
        <v>3</v>
      </c>
    </row>
    <row r="7" spans="1:4" s="117" customFormat="1" ht="75.75" customHeight="1">
      <c r="A7" s="111"/>
      <c r="B7" s="385" t="s">
        <v>390</v>
      </c>
      <c r="C7" s="386" t="s">
        <v>373</v>
      </c>
      <c r="D7" s="387" t="s">
        <v>397</v>
      </c>
    </row>
    <row r="8" spans="1:4" s="117" customFormat="1" ht="64.5" customHeight="1">
      <c r="A8" s="111"/>
      <c r="B8" s="388" t="s">
        <v>391</v>
      </c>
      <c r="C8" s="389" t="s">
        <v>704</v>
      </c>
      <c r="D8" s="390" t="s">
        <v>187</v>
      </c>
    </row>
    <row r="9" spans="1:4" s="117" customFormat="1" ht="69.75" customHeight="1">
      <c r="A9" s="111"/>
      <c r="B9" s="385" t="s">
        <v>392</v>
      </c>
      <c r="C9" s="391" t="s">
        <v>404</v>
      </c>
      <c r="D9" s="924" t="s">
        <v>537</v>
      </c>
    </row>
    <row r="10" spans="1:4" s="117" customFormat="1" ht="56.25" customHeight="1" hidden="1">
      <c r="A10" s="111"/>
      <c r="B10" s="392"/>
      <c r="C10" s="393"/>
      <c r="D10" s="925"/>
    </row>
    <row r="11" spans="1:4" s="117" customFormat="1" ht="39.75" customHeight="1">
      <c r="A11" s="111"/>
      <c r="B11" s="385" t="s">
        <v>393</v>
      </c>
      <c r="C11" s="394" t="s">
        <v>158</v>
      </c>
      <c r="D11" s="925"/>
    </row>
    <row r="12" spans="1:4" s="117" customFormat="1" ht="79.5" customHeight="1">
      <c r="A12" s="111"/>
      <c r="B12" s="385" t="s">
        <v>394</v>
      </c>
      <c r="C12" s="395" t="s">
        <v>82</v>
      </c>
      <c r="D12" s="925"/>
    </row>
    <row r="13" spans="1:4" s="117" customFormat="1" ht="95.25" customHeight="1" hidden="1">
      <c r="A13" s="111"/>
      <c r="B13" s="335" t="s">
        <v>311</v>
      </c>
      <c r="C13" s="156" t="s">
        <v>312</v>
      </c>
      <c r="D13" s="925"/>
    </row>
    <row r="14" spans="1:4" s="117" customFormat="1" ht="155.25" customHeight="1">
      <c r="A14" s="111"/>
      <c r="B14" s="385" t="s">
        <v>395</v>
      </c>
      <c r="C14" s="409" t="s">
        <v>536</v>
      </c>
      <c r="D14" s="926"/>
    </row>
    <row r="15" spans="1:4" s="117" customFormat="1" ht="95.25" customHeight="1">
      <c r="A15" s="111"/>
      <c r="B15" s="385" t="s">
        <v>396</v>
      </c>
      <c r="C15" s="395" t="s">
        <v>565</v>
      </c>
      <c r="D15" s="396" t="s">
        <v>187</v>
      </c>
    </row>
    <row r="16" spans="1:4" s="117" customFormat="1" ht="65.25" customHeight="1" thickBot="1">
      <c r="A16" s="111"/>
      <c r="B16" s="397" t="s">
        <v>398</v>
      </c>
      <c r="C16" s="398" t="s">
        <v>385</v>
      </c>
      <c r="D16" s="396" t="s">
        <v>187</v>
      </c>
    </row>
    <row r="17" spans="1:4" s="117" customFormat="1" ht="74.25" customHeight="1" hidden="1" thickBot="1">
      <c r="A17" s="111"/>
      <c r="B17" s="399"/>
      <c r="C17" s="730"/>
      <c r="D17" s="731"/>
    </row>
    <row r="18" spans="1:10" s="117" customFormat="1" ht="123" customHeight="1" thickBot="1">
      <c r="A18" s="111"/>
      <c r="B18" s="399" t="s">
        <v>399</v>
      </c>
      <c r="C18" s="400" t="s">
        <v>566</v>
      </c>
      <c r="D18" s="387" t="s">
        <v>523</v>
      </c>
      <c r="J18" s="287"/>
    </row>
    <row r="19" spans="1:4" s="117" customFormat="1" ht="154.5" customHeight="1">
      <c r="A19" s="111"/>
      <c r="B19" s="399" t="s">
        <v>400</v>
      </c>
      <c r="C19" s="410" t="s">
        <v>386</v>
      </c>
      <c r="D19" s="387" t="s">
        <v>538</v>
      </c>
    </row>
    <row r="20" spans="2:4" s="120" customFormat="1" ht="65.25" customHeight="1">
      <c r="B20" s="403" t="s">
        <v>401</v>
      </c>
      <c r="C20" s="406" t="s">
        <v>696</v>
      </c>
      <c r="D20" s="396" t="s">
        <v>718</v>
      </c>
    </row>
    <row r="21" spans="2:4" s="121" customFormat="1" ht="47.25" customHeight="1">
      <c r="B21" s="404" t="s">
        <v>402</v>
      </c>
      <c r="C21" s="394" t="s">
        <v>387</v>
      </c>
      <c r="D21" s="401" t="s">
        <v>187</v>
      </c>
    </row>
    <row r="22" spans="1:4" ht="86.25" customHeight="1" thickBot="1">
      <c r="A22" s="106"/>
      <c r="B22" s="405" t="s">
        <v>403</v>
      </c>
      <c r="C22" s="407" t="s">
        <v>567</v>
      </c>
      <c r="D22" s="402" t="s">
        <v>538</v>
      </c>
    </row>
    <row r="23" spans="2:4" s="309" customFormat="1" ht="56.25" customHeight="1">
      <c r="B23" s="310"/>
      <c r="C23" s="436" t="s">
        <v>180</v>
      </c>
      <c r="D23" s="438" t="s">
        <v>14</v>
      </c>
    </row>
    <row r="24" spans="2:4" s="309" customFormat="1" ht="101.25" customHeight="1">
      <c r="B24" s="310"/>
      <c r="C24" s="310"/>
      <c r="D24" s="325"/>
    </row>
    <row r="25" spans="2:4" s="309" customFormat="1" ht="81.75" customHeight="1">
      <c r="B25" s="312"/>
      <c r="C25" s="310"/>
      <c r="D25" s="313"/>
    </row>
    <row r="26" spans="2:4" s="309" customFormat="1" ht="100.5" customHeight="1">
      <c r="B26" s="314"/>
      <c r="C26" s="314"/>
      <c r="D26" s="311"/>
    </row>
    <row r="27" spans="2:4" s="309" customFormat="1" ht="72" customHeight="1">
      <c r="B27" s="310"/>
      <c r="C27" s="310"/>
      <c r="D27" s="313"/>
    </row>
    <row r="28" spans="2:4" s="315" customFormat="1" ht="80.25" customHeight="1">
      <c r="B28" s="316"/>
      <c r="C28" s="316"/>
      <c r="D28" s="317"/>
    </row>
    <row r="29" spans="2:4" s="315" customFormat="1" ht="77.25" customHeight="1">
      <c r="B29" s="318"/>
      <c r="C29" s="319"/>
      <c r="D29" s="320"/>
    </row>
    <row r="30" spans="2:4" s="315" customFormat="1" ht="67.5" customHeight="1" hidden="1">
      <c r="B30" s="318"/>
      <c r="C30" s="319"/>
      <c r="D30" s="321"/>
    </row>
    <row r="31" spans="2:4" s="315" customFormat="1" ht="84" customHeight="1">
      <c r="B31" s="322"/>
      <c r="C31" s="312"/>
      <c r="D31" s="317"/>
    </row>
    <row r="32" spans="2:4" s="315" customFormat="1" ht="124.5" customHeight="1">
      <c r="B32" s="322"/>
      <c r="C32" s="310"/>
      <c r="D32" s="317"/>
    </row>
    <row r="33" spans="2:4" s="315" customFormat="1" ht="96.75" customHeight="1">
      <c r="B33" s="316"/>
      <c r="C33" s="316"/>
      <c r="D33" s="311"/>
    </row>
    <row r="34" spans="2:4" s="315" customFormat="1" ht="74.25" customHeight="1">
      <c r="B34" s="316"/>
      <c r="C34" s="316"/>
      <c r="D34" s="317"/>
    </row>
    <row r="35" spans="2:4" s="309" customFormat="1" ht="123" customHeight="1">
      <c r="B35" s="316"/>
      <c r="C35" s="316"/>
      <c r="D35" s="323"/>
    </row>
    <row r="36" spans="2:4" s="309" customFormat="1" ht="62.25" customHeight="1">
      <c r="B36" s="316"/>
      <c r="C36" s="316"/>
      <c r="D36" s="323"/>
    </row>
    <row r="37" spans="2:4" s="309" customFormat="1" ht="18.75">
      <c r="B37" s="316"/>
      <c r="C37" s="316"/>
      <c r="D37" s="323"/>
    </row>
    <row r="38" spans="2:4" s="309" customFormat="1" ht="18.75">
      <c r="B38" s="324"/>
      <c r="C38" s="310"/>
      <c r="D38" s="320"/>
    </row>
    <row r="39" spans="2:4" s="309" customFormat="1" ht="18.75">
      <c r="B39" s="324"/>
      <c r="C39" s="310"/>
      <c r="D39" s="320"/>
    </row>
    <row r="40" spans="1:4" ht="20.25" hidden="1">
      <c r="A40" s="106"/>
      <c r="B40" s="306" t="s">
        <v>678</v>
      </c>
      <c r="C40" s="307"/>
      <c r="D40" s="308"/>
    </row>
    <row r="41" spans="1:4" ht="21" hidden="1" thickBot="1">
      <c r="A41" s="106"/>
      <c r="B41" s="241" t="s">
        <v>679</v>
      </c>
      <c r="C41" s="242"/>
      <c r="D41" s="191"/>
    </row>
    <row r="42" spans="1:4" ht="19.5" hidden="1" thickBot="1">
      <c r="A42" s="106"/>
      <c r="B42" s="244"/>
      <c r="C42" s="244"/>
      <c r="D42" s="239"/>
    </row>
    <row r="43" spans="1:4" ht="12.75">
      <c r="A43" s="106"/>
      <c r="B43" s="106"/>
      <c r="C43" s="126"/>
      <c r="D43" s="127"/>
    </row>
    <row r="44" spans="1:4" ht="12.75">
      <c r="A44" s="106"/>
      <c r="B44" s="106"/>
      <c r="C44" s="129"/>
      <c r="D44" s="105"/>
    </row>
    <row r="45" spans="1:4" ht="12.75">
      <c r="A45" s="106"/>
      <c r="B45" s="106"/>
      <c r="C45" s="129"/>
      <c r="D45" s="105"/>
    </row>
    <row r="46" spans="1:4" ht="12.75">
      <c r="A46" s="106"/>
      <c r="B46" s="106"/>
      <c r="C46" s="129"/>
      <c r="D46" s="105"/>
    </row>
    <row r="47" spans="1:4" ht="12.75">
      <c r="A47" s="106"/>
      <c r="B47" s="106"/>
      <c r="C47" s="129"/>
      <c r="D47" s="105"/>
    </row>
    <row r="48" spans="1:4" ht="12.75">
      <c r="A48" s="106"/>
      <c r="B48" s="106"/>
      <c r="C48" s="129"/>
      <c r="D48" s="105"/>
    </row>
    <row r="49" spans="1:4" ht="12.75">
      <c r="A49" s="106"/>
      <c r="B49" s="106"/>
      <c r="C49" s="129"/>
      <c r="D49" s="105"/>
    </row>
    <row r="50" spans="1:4" ht="12.75">
      <c r="A50" s="106"/>
      <c r="B50" s="106"/>
      <c r="C50" s="129"/>
      <c r="D50" s="105"/>
    </row>
    <row r="51" spans="1:4" ht="12.75">
      <c r="A51" s="106"/>
      <c r="B51" s="106"/>
      <c r="C51" s="129"/>
      <c r="D51" s="105"/>
    </row>
    <row r="52" spans="1:4" ht="12.75">
      <c r="A52" s="106"/>
      <c r="B52" s="106"/>
      <c r="C52" s="129"/>
      <c r="D52" s="105"/>
    </row>
    <row r="53" spans="1:4" ht="12.75">
      <c r="A53" s="106"/>
      <c r="B53" s="106"/>
      <c r="C53" s="129"/>
      <c r="D53" s="105"/>
    </row>
    <row r="54" spans="1:4" ht="12.75">
      <c r="A54" s="106"/>
      <c r="B54" s="106"/>
      <c r="C54" s="129"/>
      <c r="D54" s="105"/>
    </row>
    <row r="55" spans="1:4" ht="12.75">
      <c r="A55" s="106"/>
      <c r="B55" s="106"/>
      <c r="C55" s="129"/>
      <c r="D55" s="105"/>
    </row>
    <row r="56" spans="1:4" ht="12.75">
      <c r="A56" s="106"/>
      <c r="B56" s="106"/>
      <c r="C56" s="129"/>
      <c r="D56" s="105"/>
    </row>
    <row r="57" spans="1:4" ht="12.75">
      <c r="A57" s="106"/>
      <c r="B57" s="106"/>
      <c r="C57" s="129"/>
      <c r="D57" s="105"/>
    </row>
    <row r="58" spans="1:4" ht="12.75">
      <c r="A58" s="106"/>
      <c r="B58" s="106"/>
      <c r="C58" s="129"/>
      <c r="D58" s="105"/>
    </row>
    <row r="59" spans="1:4" ht="12.75">
      <c r="A59" s="106"/>
      <c r="B59" s="106"/>
      <c r="C59" s="129"/>
      <c r="D59" s="105"/>
    </row>
    <row r="60" spans="1:4" ht="12.75">
      <c r="A60" s="106"/>
      <c r="B60" s="106"/>
      <c r="C60" s="129"/>
      <c r="D60" s="105"/>
    </row>
    <row r="61" spans="3:4" ht="12.75">
      <c r="C61" s="129"/>
      <c r="D61" s="105"/>
    </row>
    <row r="62" spans="3:4" ht="12.75">
      <c r="C62" s="104"/>
      <c r="D62" s="105"/>
    </row>
    <row r="63" spans="3:4" ht="12.75">
      <c r="C63" s="104"/>
      <c r="D63" s="105"/>
    </row>
    <row r="64" spans="3:4" ht="12.75">
      <c r="C64" s="104"/>
      <c r="D64" s="105"/>
    </row>
    <row r="65" spans="3:4" ht="12.75">
      <c r="C65" s="104"/>
      <c r="D65" s="105"/>
    </row>
    <row r="66" spans="3:4" ht="12.75">
      <c r="C66" s="104"/>
      <c r="D66" s="105"/>
    </row>
    <row r="67" spans="3:4" ht="12.75">
      <c r="C67" s="104"/>
      <c r="D67" s="105"/>
    </row>
    <row r="68" spans="3:4" ht="12.75">
      <c r="C68" s="104"/>
      <c r="D68" s="105"/>
    </row>
    <row r="69" spans="3:4" ht="12.75">
      <c r="C69" s="104"/>
      <c r="D69" s="105"/>
    </row>
    <row r="70" spans="3:4" ht="12.75">
      <c r="C70" s="104"/>
      <c r="D70" s="105"/>
    </row>
    <row r="71" spans="3:4" ht="12.75">
      <c r="C71" s="104"/>
      <c r="D71" s="105"/>
    </row>
    <row r="72" spans="3:4" ht="12.75">
      <c r="C72" s="104"/>
      <c r="D72" s="105"/>
    </row>
    <row r="73" spans="3:4" ht="12.75">
      <c r="C73" s="104"/>
      <c r="D73" s="105"/>
    </row>
    <row r="74" spans="3:4" ht="12.75">
      <c r="C74" s="104"/>
      <c r="D74" s="105"/>
    </row>
    <row r="75" spans="3:4" ht="12.75">
      <c r="C75" s="104"/>
      <c r="D75" s="105"/>
    </row>
    <row r="76" spans="3:4" ht="12.75">
      <c r="C76" s="104"/>
      <c r="D76" s="105"/>
    </row>
    <row r="77" spans="3:4" ht="12.75">
      <c r="C77" s="104"/>
      <c r="D77" s="105"/>
    </row>
    <row r="78" spans="3:4" ht="12.75">
      <c r="C78" s="104"/>
      <c r="D78" s="105"/>
    </row>
    <row r="79" spans="3:4" ht="12.75">
      <c r="C79" s="104"/>
      <c r="D79" s="105"/>
    </row>
    <row r="80" spans="3:4" ht="12.75">
      <c r="C80" s="104"/>
      <c r="D80" s="105"/>
    </row>
    <row r="81" spans="3:4" ht="12.75">
      <c r="C81" s="104"/>
      <c r="D81" s="105"/>
    </row>
    <row r="82" spans="3:4" ht="12.75">
      <c r="C82" s="104"/>
      <c r="D82" s="105"/>
    </row>
    <row r="83" spans="3:4" ht="12.75">
      <c r="C83" s="104"/>
      <c r="D83" s="105"/>
    </row>
    <row r="84" spans="3:4" ht="12.75">
      <c r="C84" s="104"/>
      <c r="D84" s="105"/>
    </row>
    <row r="85" spans="3:4" ht="12.75">
      <c r="C85" s="104"/>
      <c r="D85" s="105"/>
    </row>
    <row r="86" spans="3:4" ht="12.75">
      <c r="C86" s="104"/>
      <c r="D86" s="105"/>
    </row>
    <row r="87" spans="3:4" ht="12.75">
      <c r="C87" s="104"/>
      <c r="D87" s="105"/>
    </row>
    <row r="88" spans="3:4" ht="12.75">
      <c r="C88" s="104"/>
      <c r="D88" s="105"/>
    </row>
    <row r="89" spans="3:4" ht="12.75">
      <c r="C89" s="104"/>
      <c r="D89" s="105"/>
    </row>
    <row r="90" spans="3:4" ht="12.75">
      <c r="C90" s="104"/>
      <c r="D90" s="105"/>
    </row>
    <row r="91" spans="3:4" ht="12.75">
      <c r="C91" s="104"/>
      <c r="D91" s="105"/>
    </row>
    <row r="92" spans="3:4" ht="12.75">
      <c r="C92" s="104"/>
      <c r="D92" s="105"/>
    </row>
    <row r="93" spans="3:4" ht="12.75">
      <c r="C93" s="104"/>
      <c r="D93" s="105"/>
    </row>
    <row r="94" spans="3:4" ht="12.75">
      <c r="C94" s="104"/>
      <c r="D94" s="105"/>
    </row>
    <row r="95" spans="3:4" ht="12.75">
      <c r="C95" s="104"/>
      <c r="D95" s="105"/>
    </row>
    <row r="96" spans="3:4" ht="12.75">
      <c r="C96" s="104"/>
      <c r="D96" s="105"/>
    </row>
    <row r="97" spans="3:4" ht="12.75">
      <c r="C97" s="104"/>
      <c r="D97" s="105"/>
    </row>
    <row r="98" spans="3:4" ht="12.75">
      <c r="C98" s="104"/>
      <c r="D98" s="105"/>
    </row>
    <row r="99" spans="3:4" ht="12.75">
      <c r="C99" s="104"/>
      <c r="D99" s="105"/>
    </row>
    <row r="100" spans="3:4" ht="12.75">
      <c r="C100" s="104"/>
      <c r="D100" s="105"/>
    </row>
    <row r="101" spans="3:4" ht="12.75">
      <c r="C101" s="104"/>
      <c r="D101" s="105"/>
    </row>
    <row r="102" spans="3:4" ht="12.75">
      <c r="C102" s="104"/>
      <c r="D102" s="105"/>
    </row>
    <row r="103" spans="3:4" ht="12.75">
      <c r="C103" s="104"/>
      <c r="D103" s="105"/>
    </row>
    <row r="104" spans="3:4" ht="12.75">
      <c r="C104" s="104"/>
      <c r="D104" s="105"/>
    </row>
    <row r="105" ht="12.75">
      <c r="D105" s="133"/>
    </row>
    <row r="106" ht="12.75">
      <c r="D106" s="133"/>
    </row>
    <row r="107" ht="12.75">
      <c r="D107" s="133"/>
    </row>
    <row r="108" ht="12.75">
      <c r="D108" s="133"/>
    </row>
    <row r="109" ht="12.75">
      <c r="D109" s="133"/>
    </row>
    <row r="110" ht="12.75">
      <c r="D110" s="133"/>
    </row>
    <row r="111" ht="12.75">
      <c r="D111" s="133"/>
    </row>
    <row r="112" ht="12.75">
      <c r="D112" s="133"/>
    </row>
    <row r="113" ht="12.75">
      <c r="D113" s="133"/>
    </row>
    <row r="114" ht="12.75">
      <c r="D114" s="133"/>
    </row>
    <row r="115" ht="12.75">
      <c r="D115" s="133"/>
    </row>
    <row r="116" ht="12.75">
      <c r="D116" s="133"/>
    </row>
    <row r="117" ht="12.75">
      <c r="D117" s="133"/>
    </row>
    <row r="118" ht="12.75">
      <c r="D118" s="133"/>
    </row>
    <row r="119" ht="12.75">
      <c r="D119" s="133"/>
    </row>
    <row r="120" spans="1:23" s="132" customFormat="1" ht="12.75">
      <c r="A120" s="97"/>
      <c r="B120" s="97"/>
      <c r="D120" s="133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06"/>
    </row>
    <row r="121" spans="1:23" s="132" customFormat="1" ht="12.75">
      <c r="A121" s="97"/>
      <c r="B121" s="97"/>
      <c r="D121" s="133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106"/>
    </row>
    <row r="122" spans="1:23" s="132" customFormat="1" ht="12.75">
      <c r="A122" s="97"/>
      <c r="B122" s="97"/>
      <c r="D122" s="133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06"/>
    </row>
    <row r="123" spans="1:23" s="132" customFormat="1" ht="12.75">
      <c r="A123" s="97"/>
      <c r="B123" s="97"/>
      <c r="D123" s="133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  <c r="V123" s="106"/>
      <c r="W123" s="106"/>
    </row>
    <row r="124" spans="1:23" s="132" customFormat="1" ht="12.75">
      <c r="A124" s="97"/>
      <c r="B124" s="97"/>
      <c r="D124" s="133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6"/>
    </row>
    <row r="125" spans="1:23" s="132" customFormat="1" ht="12.75">
      <c r="A125" s="97"/>
      <c r="B125" s="97"/>
      <c r="D125" s="133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  <c r="W125" s="106"/>
    </row>
    <row r="126" spans="1:23" s="132" customFormat="1" ht="12.75">
      <c r="A126" s="97"/>
      <c r="B126" s="97"/>
      <c r="D126" s="133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  <c r="V126" s="106"/>
      <c r="W126" s="106"/>
    </row>
    <row r="127" spans="1:23" s="132" customFormat="1" ht="12.75">
      <c r="A127" s="97"/>
      <c r="B127" s="97"/>
      <c r="D127" s="133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  <c r="W127" s="106"/>
    </row>
    <row r="128" spans="1:23" s="132" customFormat="1" ht="12.75">
      <c r="A128" s="97"/>
      <c r="B128" s="97"/>
      <c r="D128" s="133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W128" s="106"/>
    </row>
    <row r="129" spans="1:23" s="132" customFormat="1" ht="12.75">
      <c r="A129" s="97"/>
      <c r="B129" s="97"/>
      <c r="D129" s="133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6"/>
    </row>
    <row r="130" spans="1:23" s="132" customFormat="1" ht="12.75">
      <c r="A130" s="97"/>
      <c r="B130" s="97"/>
      <c r="D130" s="133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</row>
    <row r="131" spans="1:23" s="132" customFormat="1" ht="12.75">
      <c r="A131" s="97"/>
      <c r="B131" s="97"/>
      <c r="D131" s="133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6"/>
    </row>
    <row r="132" spans="1:23" s="132" customFormat="1" ht="12.75">
      <c r="A132" s="97"/>
      <c r="B132" s="97"/>
      <c r="D132" s="133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  <c r="W132" s="106"/>
    </row>
    <row r="133" spans="1:23" s="132" customFormat="1" ht="12.75">
      <c r="A133" s="97"/>
      <c r="B133" s="97"/>
      <c r="D133" s="133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</row>
    <row r="134" spans="1:23" s="132" customFormat="1" ht="12.75">
      <c r="A134" s="97"/>
      <c r="B134" s="97"/>
      <c r="D134" s="133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</row>
    <row r="135" spans="1:23" s="132" customFormat="1" ht="12.75">
      <c r="A135" s="97"/>
      <c r="B135" s="97"/>
      <c r="D135" s="133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  <c r="W135" s="106"/>
    </row>
    <row r="136" spans="1:23" s="132" customFormat="1" ht="12.75">
      <c r="A136" s="97"/>
      <c r="B136" s="97"/>
      <c r="D136" s="133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</row>
    <row r="137" spans="1:23" s="132" customFormat="1" ht="12.75">
      <c r="A137" s="97"/>
      <c r="B137" s="97"/>
      <c r="D137" s="133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</row>
    <row r="138" spans="1:23" s="132" customFormat="1" ht="12.75">
      <c r="A138" s="97"/>
      <c r="B138" s="97"/>
      <c r="D138" s="133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  <c r="T138" s="106"/>
      <c r="U138" s="106"/>
      <c r="V138" s="106"/>
      <c r="W138" s="106"/>
    </row>
    <row r="139" spans="1:23" s="132" customFormat="1" ht="12.75">
      <c r="A139" s="97"/>
      <c r="B139" s="97"/>
      <c r="D139" s="133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  <c r="T139" s="106"/>
      <c r="U139" s="106"/>
      <c r="V139" s="106"/>
      <c r="W139" s="106"/>
    </row>
    <row r="140" spans="1:23" s="132" customFormat="1" ht="12.75">
      <c r="A140" s="97"/>
      <c r="B140" s="97"/>
      <c r="D140" s="133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  <c r="T140" s="106"/>
      <c r="U140" s="106"/>
      <c r="V140" s="106"/>
      <c r="W140" s="106"/>
    </row>
    <row r="141" spans="1:23" s="132" customFormat="1" ht="12.75">
      <c r="A141" s="97"/>
      <c r="B141" s="97"/>
      <c r="D141" s="133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  <c r="W141" s="106"/>
    </row>
    <row r="142" spans="1:23" s="132" customFormat="1" ht="12.75">
      <c r="A142" s="97"/>
      <c r="B142" s="97"/>
      <c r="D142" s="133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  <c r="T142" s="106"/>
      <c r="U142" s="106"/>
      <c r="V142" s="106"/>
      <c r="W142" s="106"/>
    </row>
    <row r="143" spans="1:23" s="132" customFormat="1" ht="12.75">
      <c r="A143" s="97"/>
      <c r="B143" s="97"/>
      <c r="D143" s="133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  <c r="T143" s="106"/>
      <c r="U143" s="106"/>
      <c r="V143" s="106"/>
      <c r="W143" s="106"/>
    </row>
    <row r="144" spans="1:23" s="132" customFormat="1" ht="12.75">
      <c r="A144" s="97"/>
      <c r="B144" s="97"/>
      <c r="D144" s="133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  <c r="T144" s="106"/>
      <c r="U144" s="106"/>
      <c r="V144" s="106"/>
      <c r="W144" s="106"/>
    </row>
    <row r="145" spans="1:23" s="132" customFormat="1" ht="12.75">
      <c r="A145" s="97"/>
      <c r="B145" s="97"/>
      <c r="D145" s="133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  <c r="T145" s="106"/>
      <c r="U145" s="106"/>
      <c r="V145" s="106"/>
      <c r="W145" s="106"/>
    </row>
    <row r="146" spans="1:23" s="132" customFormat="1" ht="12.75">
      <c r="A146" s="97"/>
      <c r="B146" s="97"/>
      <c r="D146" s="133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  <c r="T146" s="106"/>
      <c r="U146" s="106"/>
      <c r="V146" s="106"/>
      <c r="W146" s="106"/>
    </row>
    <row r="147" spans="1:23" s="132" customFormat="1" ht="12.75">
      <c r="A147" s="97"/>
      <c r="B147" s="97"/>
      <c r="D147" s="133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  <c r="T147" s="106"/>
      <c r="U147" s="106"/>
      <c r="V147" s="106"/>
      <c r="W147" s="106"/>
    </row>
    <row r="148" spans="1:23" s="132" customFormat="1" ht="12.75">
      <c r="A148" s="97"/>
      <c r="B148" s="97"/>
      <c r="D148" s="133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  <c r="T148" s="106"/>
      <c r="U148" s="106"/>
      <c r="V148" s="106"/>
      <c r="W148" s="106"/>
    </row>
    <row r="149" spans="1:23" s="132" customFormat="1" ht="12.75">
      <c r="A149" s="97"/>
      <c r="B149" s="97"/>
      <c r="D149" s="133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  <c r="T149" s="106"/>
      <c r="U149" s="106"/>
      <c r="V149" s="106"/>
      <c r="W149" s="106"/>
    </row>
    <row r="150" spans="1:23" s="132" customFormat="1" ht="12.75">
      <c r="A150" s="97"/>
      <c r="B150" s="97"/>
      <c r="D150" s="133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  <c r="T150" s="106"/>
      <c r="U150" s="106"/>
      <c r="V150" s="106"/>
      <c r="W150" s="106"/>
    </row>
    <row r="151" spans="1:23" s="132" customFormat="1" ht="12.75">
      <c r="A151" s="97"/>
      <c r="B151" s="97"/>
      <c r="D151" s="133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  <c r="T151" s="106"/>
      <c r="U151" s="106"/>
      <c r="V151" s="106"/>
      <c r="W151" s="106"/>
    </row>
    <row r="152" spans="1:23" s="132" customFormat="1" ht="12.75">
      <c r="A152" s="97"/>
      <c r="B152" s="97"/>
      <c r="D152" s="133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  <c r="T152" s="106"/>
      <c r="U152" s="106"/>
      <c r="V152" s="106"/>
      <c r="W152" s="106"/>
    </row>
    <row r="153" spans="1:23" s="132" customFormat="1" ht="12.75">
      <c r="A153" s="97"/>
      <c r="B153" s="97"/>
      <c r="D153" s="133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  <c r="T153" s="106"/>
      <c r="U153" s="106"/>
      <c r="V153" s="106"/>
      <c r="W153" s="106"/>
    </row>
    <row r="154" spans="1:23" s="132" customFormat="1" ht="12.75">
      <c r="A154" s="97"/>
      <c r="B154" s="97"/>
      <c r="D154" s="133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  <c r="T154" s="106"/>
      <c r="U154" s="106"/>
      <c r="V154" s="106"/>
      <c r="W154" s="106"/>
    </row>
    <row r="155" spans="1:23" s="132" customFormat="1" ht="12.75">
      <c r="A155" s="97"/>
      <c r="B155" s="97"/>
      <c r="D155" s="133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  <c r="S155" s="106"/>
      <c r="T155" s="106"/>
      <c r="U155" s="106"/>
      <c r="V155" s="106"/>
      <c r="W155" s="106"/>
    </row>
    <row r="156" spans="1:23" s="132" customFormat="1" ht="12.75">
      <c r="A156" s="97"/>
      <c r="B156" s="97"/>
      <c r="D156" s="133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  <c r="T156" s="106"/>
      <c r="U156" s="106"/>
      <c r="V156" s="106"/>
      <c r="W156" s="106"/>
    </row>
    <row r="157" spans="1:23" s="132" customFormat="1" ht="12.75">
      <c r="A157" s="97"/>
      <c r="B157" s="97"/>
      <c r="D157" s="133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  <c r="T157" s="106"/>
      <c r="U157" s="106"/>
      <c r="V157" s="106"/>
      <c r="W157" s="106"/>
    </row>
    <row r="158" spans="1:23" s="132" customFormat="1" ht="12.75">
      <c r="A158" s="97"/>
      <c r="B158" s="97"/>
      <c r="D158" s="133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S158" s="106"/>
      <c r="T158" s="106"/>
      <c r="U158" s="106"/>
      <c r="V158" s="106"/>
      <c r="W158" s="106"/>
    </row>
    <row r="159" spans="1:23" s="132" customFormat="1" ht="12.75">
      <c r="A159" s="97"/>
      <c r="B159" s="97"/>
      <c r="D159" s="133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  <c r="T159" s="106"/>
      <c r="U159" s="106"/>
      <c r="V159" s="106"/>
      <c r="W159" s="106"/>
    </row>
    <row r="160" spans="1:23" s="132" customFormat="1" ht="12.75">
      <c r="A160" s="97"/>
      <c r="B160" s="97"/>
      <c r="D160" s="133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  <c r="T160" s="106"/>
      <c r="U160" s="106"/>
      <c r="V160" s="106"/>
      <c r="W160" s="106"/>
    </row>
    <row r="161" spans="1:23" s="132" customFormat="1" ht="12.75">
      <c r="A161" s="97"/>
      <c r="B161" s="97"/>
      <c r="D161" s="133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  <c r="T161" s="106"/>
      <c r="U161" s="106"/>
      <c r="V161" s="106"/>
      <c r="W161" s="106"/>
    </row>
    <row r="162" spans="1:23" s="132" customFormat="1" ht="12.75">
      <c r="A162" s="97"/>
      <c r="B162" s="97"/>
      <c r="D162" s="133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</row>
    <row r="163" spans="1:23" s="132" customFormat="1" ht="12.75">
      <c r="A163" s="97"/>
      <c r="B163" s="97"/>
      <c r="D163" s="133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  <c r="R163" s="106"/>
      <c r="S163" s="106"/>
      <c r="T163" s="106"/>
      <c r="U163" s="106"/>
      <c r="V163" s="106"/>
      <c r="W163" s="106"/>
    </row>
    <row r="164" spans="1:23" s="132" customFormat="1" ht="12.75">
      <c r="A164" s="97"/>
      <c r="B164" s="97"/>
      <c r="D164" s="133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  <c r="S164" s="106"/>
      <c r="T164" s="106"/>
      <c r="U164" s="106"/>
      <c r="V164" s="106"/>
      <c r="W164" s="106"/>
    </row>
    <row r="165" spans="1:23" s="132" customFormat="1" ht="12.75">
      <c r="A165" s="97"/>
      <c r="B165" s="97"/>
      <c r="D165" s="133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  <c r="S165" s="106"/>
      <c r="T165" s="106"/>
      <c r="U165" s="106"/>
      <c r="V165" s="106"/>
      <c r="W165" s="106"/>
    </row>
    <row r="166" spans="1:23" s="132" customFormat="1" ht="12.75">
      <c r="A166" s="97"/>
      <c r="B166" s="97"/>
      <c r="D166" s="133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  <c r="S166" s="106"/>
      <c r="T166" s="106"/>
      <c r="U166" s="106"/>
      <c r="V166" s="106"/>
      <c r="W166" s="106"/>
    </row>
    <row r="167" spans="1:23" s="132" customFormat="1" ht="12.75">
      <c r="A167" s="97"/>
      <c r="B167" s="97"/>
      <c r="D167" s="133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  <c r="R167" s="106"/>
      <c r="S167" s="106"/>
      <c r="T167" s="106"/>
      <c r="U167" s="106"/>
      <c r="V167" s="106"/>
      <c r="W167" s="106"/>
    </row>
    <row r="168" spans="1:23" s="132" customFormat="1" ht="12.75">
      <c r="A168" s="97"/>
      <c r="B168" s="97"/>
      <c r="D168" s="133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  <c r="T168" s="106"/>
      <c r="U168" s="106"/>
      <c r="V168" s="106"/>
      <c r="W168" s="106"/>
    </row>
    <row r="169" spans="1:23" s="132" customFormat="1" ht="12.75">
      <c r="A169" s="97"/>
      <c r="B169" s="97"/>
      <c r="D169" s="133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  <c r="T169" s="106"/>
      <c r="U169" s="106"/>
      <c r="V169" s="106"/>
      <c r="W169" s="106"/>
    </row>
    <row r="170" spans="1:23" s="132" customFormat="1" ht="12.75">
      <c r="A170" s="97"/>
      <c r="B170" s="97"/>
      <c r="D170" s="133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  <c r="T170" s="106"/>
      <c r="U170" s="106"/>
      <c r="V170" s="106"/>
      <c r="W170" s="106"/>
    </row>
    <row r="171" spans="1:23" s="132" customFormat="1" ht="12.75">
      <c r="A171" s="97"/>
      <c r="B171" s="97"/>
      <c r="D171" s="133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  <c r="T171" s="106"/>
      <c r="U171" s="106"/>
      <c r="V171" s="106"/>
      <c r="W171" s="106"/>
    </row>
    <row r="172" spans="1:23" s="132" customFormat="1" ht="12.75">
      <c r="A172" s="97"/>
      <c r="B172" s="97"/>
      <c r="D172" s="133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  <c r="R172" s="106"/>
      <c r="S172" s="106"/>
      <c r="T172" s="106"/>
      <c r="U172" s="106"/>
      <c r="V172" s="106"/>
      <c r="W172" s="106"/>
    </row>
    <row r="173" spans="1:23" s="132" customFormat="1" ht="12.75">
      <c r="A173" s="97"/>
      <c r="B173" s="97"/>
      <c r="D173" s="133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  <c r="S173" s="106"/>
      <c r="T173" s="106"/>
      <c r="U173" s="106"/>
      <c r="V173" s="106"/>
      <c r="W173" s="106"/>
    </row>
    <row r="174" spans="1:23" s="132" customFormat="1" ht="12.75">
      <c r="A174" s="97"/>
      <c r="B174" s="97"/>
      <c r="D174" s="133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R174" s="106"/>
      <c r="S174" s="106"/>
      <c r="T174" s="106"/>
      <c r="U174" s="106"/>
      <c r="V174" s="106"/>
      <c r="W174" s="106"/>
    </row>
    <row r="175" spans="1:23" s="132" customFormat="1" ht="12.75">
      <c r="A175" s="97"/>
      <c r="B175" s="97"/>
      <c r="D175" s="133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  <c r="R175" s="106"/>
      <c r="S175" s="106"/>
      <c r="T175" s="106"/>
      <c r="U175" s="106"/>
      <c r="V175" s="106"/>
      <c r="W175" s="106"/>
    </row>
    <row r="176" spans="1:23" s="132" customFormat="1" ht="12.75">
      <c r="A176" s="97"/>
      <c r="B176" s="97"/>
      <c r="D176" s="133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  <c r="R176" s="106"/>
      <c r="S176" s="106"/>
      <c r="T176" s="106"/>
      <c r="U176" s="106"/>
      <c r="V176" s="106"/>
      <c r="W176" s="106"/>
    </row>
    <row r="177" spans="1:23" s="132" customFormat="1" ht="12.75">
      <c r="A177" s="97"/>
      <c r="B177" s="97"/>
      <c r="D177" s="133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  <c r="S177" s="106"/>
      <c r="T177" s="106"/>
      <c r="U177" s="106"/>
      <c r="V177" s="106"/>
      <c r="W177" s="106"/>
    </row>
    <row r="178" spans="1:23" s="132" customFormat="1" ht="12.75">
      <c r="A178" s="97"/>
      <c r="B178" s="97"/>
      <c r="D178" s="133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  <c r="R178" s="106"/>
      <c r="S178" s="106"/>
      <c r="T178" s="106"/>
      <c r="U178" s="106"/>
      <c r="V178" s="106"/>
      <c r="W178" s="106"/>
    </row>
    <row r="179" spans="1:23" s="132" customFormat="1" ht="12.75">
      <c r="A179" s="97"/>
      <c r="B179" s="97"/>
      <c r="D179" s="133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  <c r="R179" s="106"/>
      <c r="S179" s="106"/>
      <c r="T179" s="106"/>
      <c r="U179" s="106"/>
      <c r="V179" s="106"/>
      <c r="W179" s="106"/>
    </row>
    <row r="180" spans="1:23" s="132" customFormat="1" ht="12.75">
      <c r="A180" s="97"/>
      <c r="B180" s="97"/>
      <c r="D180" s="133"/>
      <c r="E180" s="106"/>
      <c r="F180" s="106"/>
      <c r="G180" s="106"/>
      <c r="H180" s="106"/>
      <c r="I180" s="106"/>
      <c r="J180" s="106"/>
      <c r="K180" s="106"/>
      <c r="L180" s="106"/>
      <c r="M180" s="106"/>
      <c r="N180" s="106"/>
      <c r="O180" s="106"/>
      <c r="P180" s="106"/>
      <c r="Q180" s="106"/>
      <c r="R180" s="106"/>
      <c r="S180" s="106"/>
      <c r="T180" s="106"/>
      <c r="U180" s="106"/>
      <c r="V180" s="106"/>
      <c r="W180" s="106"/>
    </row>
    <row r="181" spans="1:23" s="132" customFormat="1" ht="12.75">
      <c r="A181" s="97"/>
      <c r="B181" s="97"/>
      <c r="D181" s="133"/>
      <c r="E181" s="106"/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  <c r="R181" s="106"/>
      <c r="S181" s="106"/>
      <c r="T181" s="106"/>
      <c r="U181" s="106"/>
      <c r="V181" s="106"/>
      <c r="W181" s="106"/>
    </row>
    <row r="182" spans="1:23" s="132" customFormat="1" ht="12.75">
      <c r="A182" s="97"/>
      <c r="B182" s="97"/>
      <c r="D182" s="133"/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  <c r="R182" s="106"/>
      <c r="S182" s="106"/>
      <c r="T182" s="106"/>
      <c r="U182" s="106"/>
      <c r="V182" s="106"/>
      <c r="W182" s="106"/>
    </row>
    <row r="183" spans="1:23" s="132" customFormat="1" ht="12.75">
      <c r="A183" s="97"/>
      <c r="B183" s="97"/>
      <c r="D183" s="133"/>
      <c r="E183" s="106"/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  <c r="P183" s="106"/>
      <c r="Q183" s="106"/>
      <c r="R183" s="106"/>
      <c r="S183" s="106"/>
      <c r="T183" s="106"/>
      <c r="U183" s="106"/>
      <c r="V183" s="106"/>
      <c r="W183" s="106"/>
    </row>
    <row r="184" spans="1:23" s="132" customFormat="1" ht="12.75">
      <c r="A184" s="97"/>
      <c r="B184" s="97"/>
      <c r="D184" s="133"/>
      <c r="E184" s="106"/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  <c r="R184" s="106"/>
      <c r="S184" s="106"/>
      <c r="T184" s="106"/>
      <c r="U184" s="106"/>
      <c r="V184" s="106"/>
      <c r="W184" s="106"/>
    </row>
    <row r="185" spans="1:23" s="132" customFormat="1" ht="12.75">
      <c r="A185" s="97"/>
      <c r="B185" s="97"/>
      <c r="D185" s="133"/>
      <c r="E185" s="106"/>
      <c r="F185" s="106"/>
      <c r="G185" s="106"/>
      <c r="H185" s="106"/>
      <c r="I185" s="106"/>
      <c r="J185" s="106"/>
      <c r="K185" s="106"/>
      <c r="L185" s="106"/>
      <c r="M185" s="106"/>
      <c r="N185" s="106"/>
      <c r="O185" s="106"/>
      <c r="P185" s="106"/>
      <c r="Q185" s="106"/>
      <c r="R185" s="106"/>
      <c r="S185" s="106"/>
      <c r="T185" s="106"/>
      <c r="U185" s="106"/>
      <c r="V185" s="106"/>
      <c r="W185" s="106"/>
    </row>
    <row r="186" spans="1:23" s="132" customFormat="1" ht="12.75">
      <c r="A186" s="97"/>
      <c r="B186" s="97"/>
      <c r="D186" s="133"/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  <c r="R186" s="106"/>
      <c r="S186" s="106"/>
      <c r="T186" s="106"/>
      <c r="U186" s="106"/>
      <c r="V186" s="106"/>
      <c r="W186" s="106"/>
    </row>
    <row r="187" spans="1:23" s="132" customFormat="1" ht="12.75">
      <c r="A187" s="97"/>
      <c r="B187" s="97"/>
      <c r="D187" s="133"/>
      <c r="E187" s="106"/>
      <c r="F187" s="106"/>
      <c r="G187" s="106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  <c r="R187" s="106"/>
      <c r="S187" s="106"/>
      <c r="T187" s="106"/>
      <c r="U187" s="106"/>
      <c r="V187" s="106"/>
      <c r="W187" s="106"/>
    </row>
    <row r="188" spans="1:23" s="132" customFormat="1" ht="12.75">
      <c r="A188" s="97"/>
      <c r="B188" s="97"/>
      <c r="D188" s="133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  <c r="T188" s="106"/>
      <c r="U188" s="106"/>
      <c r="V188" s="106"/>
      <c r="W188" s="106"/>
    </row>
    <row r="189" spans="1:23" s="132" customFormat="1" ht="12.75">
      <c r="A189" s="97"/>
      <c r="B189" s="97"/>
      <c r="D189" s="133"/>
      <c r="E189" s="106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/>
      <c r="S189" s="106"/>
      <c r="T189" s="106"/>
      <c r="U189" s="106"/>
      <c r="V189" s="106"/>
      <c r="W189" s="106"/>
    </row>
    <row r="190" spans="1:23" s="132" customFormat="1" ht="12.75">
      <c r="A190" s="97"/>
      <c r="B190" s="97"/>
      <c r="D190" s="133"/>
      <c r="E190" s="106"/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  <c r="R190" s="106"/>
      <c r="S190" s="106"/>
      <c r="T190" s="106"/>
      <c r="U190" s="106"/>
      <c r="V190" s="106"/>
      <c r="W190" s="106"/>
    </row>
    <row r="191" spans="1:23" s="132" customFormat="1" ht="12.75">
      <c r="A191" s="97"/>
      <c r="B191" s="97"/>
      <c r="D191" s="133"/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  <c r="R191" s="106"/>
      <c r="S191" s="106"/>
      <c r="T191" s="106"/>
      <c r="U191" s="106"/>
      <c r="V191" s="106"/>
      <c r="W191" s="106"/>
    </row>
    <row r="192" spans="1:23" s="132" customFormat="1" ht="12.75">
      <c r="A192" s="97"/>
      <c r="B192" s="97"/>
      <c r="D192" s="133"/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  <c r="R192" s="106"/>
      <c r="S192" s="106"/>
      <c r="T192" s="106"/>
      <c r="U192" s="106"/>
      <c r="V192" s="106"/>
      <c r="W192" s="106"/>
    </row>
    <row r="193" spans="1:23" s="132" customFormat="1" ht="12.75">
      <c r="A193" s="97"/>
      <c r="B193" s="97"/>
      <c r="D193" s="133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  <c r="R193" s="106"/>
      <c r="S193" s="106"/>
      <c r="T193" s="106"/>
      <c r="U193" s="106"/>
      <c r="V193" s="106"/>
      <c r="W193" s="106"/>
    </row>
    <row r="194" spans="1:23" s="132" customFormat="1" ht="12.75">
      <c r="A194" s="97"/>
      <c r="B194" s="97"/>
      <c r="D194" s="133"/>
      <c r="E194" s="106"/>
      <c r="F194" s="106"/>
      <c r="G194" s="106"/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  <c r="R194" s="106"/>
      <c r="S194" s="106"/>
      <c r="T194" s="106"/>
      <c r="U194" s="106"/>
      <c r="V194" s="106"/>
      <c r="W194" s="106"/>
    </row>
    <row r="195" spans="1:23" s="132" customFormat="1" ht="12.75">
      <c r="A195" s="97"/>
      <c r="B195" s="97"/>
      <c r="D195" s="133"/>
      <c r="E195" s="106"/>
      <c r="F195" s="106"/>
      <c r="G195" s="106"/>
      <c r="H195" s="106"/>
      <c r="I195" s="106"/>
      <c r="J195" s="106"/>
      <c r="K195" s="106"/>
      <c r="L195" s="106"/>
      <c r="M195" s="106"/>
      <c r="N195" s="106"/>
      <c r="O195" s="106"/>
      <c r="P195" s="106"/>
      <c r="Q195" s="106"/>
      <c r="R195" s="106"/>
      <c r="S195" s="106"/>
      <c r="T195" s="106"/>
      <c r="U195" s="106"/>
      <c r="V195" s="106"/>
      <c r="W195" s="106"/>
    </row>
    <row r="196" spans="1:23" s="132" customFormat="1" ht="12.75">
      <c r="A196" s="97"/>
      <c r="B196" s="97"/>
      <c r="D196" s="133"/>
      <c r="E196" s="106"/>
      <c r="F196" s="106"/>
      <c r="G196" s="106"/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  <c r="R196" s="106"/>
      <c r="S196" s="106"/>
      <c r="T196" s="106"/>
      <c r="U196" s="106"/>
      <c r="V196" s="106"/>
      <c r="W196" s="106"/>
    </row>
    <row r="197" spans="1:23" s="132" customFormat="1" ht="12.75">
      <c r="A197" s="97"/>
      <c r="B197" s="97"/>
      <c r="D197" s="133"/>
      <c r="E197" s="106"/>
      <c r="F197" s="106"/>
      <c r="G197" s="106"/>
      <c r="H197" s="106"/>
      <c r="I197" s="106"/>
      <c r="J197" s="106"/>
      <c r="K197" s="106"/>
      <c r="L197" s="106"/>
      <c r="M197" s="106"/>
      <c r="N197" s="106"/>
      <c r="O197" s="106"/>
      <c r="P197" s="106"/>
      <c r="Q197" s="106"/>
      <c r="R197" s="106"/>
      <c r="S197" s="106"/>
      <c r="T197" s="106"/>
      <c r="U197" s="106"/>
      <c r="V197" s="106"/>
      <c r="W197" s="106"/>
    </row>
    <row r="198" spans="1:23" s="132" customFormat="1" ht="12.75">
      <c r="A198" s="97"/>
      <c r="B198" s="97"/>
      <c r="D198" s="133"/>
      <c r="E198" s="106"/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  <c r="R198" s="106"/>
      <c r="S198" s="106"/>
      <c r="T198" s="106"/>
      <c r="U198" s="106"/>
      <c r="V198" s="106"/>
      <c r="W198" s="106"/>
    </row>
    <row r="199" spans="1:23" s="132" customFormat="1" ht="12.75">
      <c r="A199" s="97"/>
      <c r="B199" s="97"/>
      <c r="D199" s="133"/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  <c r="R199" s="106"/>
      <c r="S199" s="106"/>
      <c r="T199" s="106"/>
      <c r="U199" s="106"/>
      <c r="V199" s="106"/>
      <c r="W199" s="106"/>
    </row>
    <row r="200" spans="1:23" s="132" customFormat="1" ht="12.75">
      <c r="A200" s="97"/>
      <c r="B200" s="97"/>
      <c r="D200" s="133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  <c r="R200" s="106"/>
      <c r="S200" s="106"/>
      <c r="T200" s="106"/>
      <c r="U200" s="106"/>
      <c r="V200" s="106"/>
      <c r="W200" s="106"/>
    </row>
    <row r="201" spans="1:23" s="132" customFormat="1" ht="12.75">
      <c r="A201" s="97"/>
      <c r="B201" s="97"/>
      <c r="D201" s="133"/>
      <c r="E201" s="106"/>
      <c r="F201" s="106"/>
      <c r="G201" s="106"/>
      <c r="H201" s="106"/>
      <c r="I201" s="106"/>
      <c r="J201" s="106"/>
      <c r="K201" s="106"/>
      <c r="L201" s="106"/>
      <c r="M201" s="106"/>
      <c r="N201" s="106"/>
      <c r="O201" s="106"/>
      <c r="P201" s="106"/>
      <c r="Q201" s="106"/>
      <c r="R201" s="106"/>
      <c r="S201" s="106"/>
      <c r="T201" s="106"/>
      <c r="U201" s="106"/>
      <c r="V201" s="106"/>
      <c r="W201" s="106"/>
    </row>
    <row r="202" spans="1:23" s="132" customFormat="1" ht="12.75">
      <c r="A202" s="97"/>
      <c r="B202" s="97"/>
      <c r="D202" s="133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  <c r="R202" s="106"/>
      <c r="S202" s="106"/>
      <c r="T202" s="106"/>
      <c r="U202" s="106"/>
      <c r="V202" s="106"/>
      <c r="W202" s="106"/>
    </row>
    <row r="203" spans="1:23" s="132" customFormat="1" ht="12.75">
      <c r="A203" s="97"/>
      <c r="B203" s="97"/>
      <c r="D203" s="133"/>
      <c r="E203" s="106"/>
      <c r="F203" s="106"/>
      <c r="G203" s="106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  <c r="R203" s="106"/>
      <c r="S203" s="106"/>
      <c r="T203" s="106"/>
      <c r="U203" s="106"/>
      <c r="V203" s="106"/>
      <c r="W203" s="106"/>
    </row>
    <row r="204" spans="1:23" s="132" customFormat="1" ht="12.75">
      <c r="A204" s="97"/>
      <c r="B204" s="97"/>
      <c r="D204" s="133"/>
      <c r="E204" s="106"/>
      <c r="F204" s="106"/>
      <c r="G204" s="106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  <c r="R204" s="106"/>
      <c r="S204" s="106"/>
      <c r="T204" s="106"/>
      <c r="U204" s="106"/>
      <c r="V204" s="106"/>
      <c r="W204" s="106"/>
    </row>
    <row r="205" spans="1:23" s="132" customFormat="1" ht="12.75">
      <c r="A205" s="97"/>
      <c r="B205" s="97"/>
      <c r="D205" s="133"/>
      <c r="E205" s="106"/>
      <c r="F205" s="106"/>
      <c r="G205" s="106"/>
      <c r="H205" s="106"/>
      <c r="I205" s="106"/>
      <c r="J205" s="106"/>
      <c r="K205" s="106"/>
      <c r="L205" s="106"/>
      <c r="M205" s="106"/>
      <c r="N205" s="106"/>
      <c r="O205" s="106"/>
      <c r="P205" s="106"/>
      <c r="Q205" s="106"/>
      <c r="R205" s="106"/>
      <c r="S205" s="106"/>
      <c r="T205" s="106"/>
      <c r="U205" s="106"/>
      <c r="V205" s="106"/>
      <c r="W205" s="106"/>
    </row>
    <row r="206" spans="1:23" s="132" customFormat="1" ht="12.75">
      <c r="A206" s="97"/>
      <c r="B206" s="97"/>
      <c r="D206" s="133"/>
      <c r="E206" s="106"/>
      <c r="F206" s="106"/>
      <c r="G206" s="106"/>
      <c r="H206" s="106"/>
      <c r="I206" s="106"/>
      <c r="J206" s="106"/>
      <c r="K206" s="106"/>
      <c r="L206" s="106"/>
      <c r="M206" s="106"/>
      <c r="N206" s="106"/>
      <c r="O206" s="106"/>
      <c r="P206" s="106"/>
      <c r="Q206" s="106"/>
      <c r="R206" s="106"/>
      <c r="S206" s="106"/>
      <c r="T206" s="106"/>
      <c r="U206" s="106"/>
      <c r="V206" s="106"/>
      <c r="W206" s="106"/>
    </row>
    <row r="207" spans="1:23" s="132" customFormat="1" ht="12.75">
      <c r="A207" s="97"/>
      <c r="B207" s="97"/>
      <c r="D207" s="133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  <c r="T207" s="106"/>
      <c r="U207" s="106"/>
      <c r="V207" s="106"/>
      <c r="W207" s="106"/>
    </row>
    <row r="208" spans="1:23" s="132" customFormat="1" ht="12.75">
      <c r="A208" s="97"/>
      <c r="B208" s="97"/>
      <c r="D208" s="133"/>
      <c r="E208" s="106"/>
      <c r="F208" s="106"/>
      <c r="G208" s="106"/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  <c r="R208" s="106"/>
      <c r="S208" s="106"/>
      <c r="T208" s="106"/>
      <c r="U208" s="106"/>
      <c r="V208" s="106"/>
      <c r="W208" s="106"/>
    </row>
    <row r="209" spans="1:23" s="132" customFormat="1" ht="12.75">
      <c r="A209" s="97"/>
      <c r="B209" s="97"/>
      <c r="D209" s="133"/>
      <c r="E209" s="106"/>
      <c r="F209" s="106"/>
      <c r="G209" s="106"/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  <c r="R209" s="106"/>
      <c r="S209" s="106"/>
      <c r="T209" s="106"/>
      <c r="U209" s="106"/>
      <c r="V209" s="106"/>
      <c r="W209" s="106"/>
    </row>
    <row r="210" spans="1:23" s="132" customFormat="1" ht="12.75">
      <c r="A210" s="97"/>
      <c r="B210" s="97"/>
      <c r="D210" s="133"/>
      <c r="E210" s="106"/>
      <c r="F210" s="106"/>
      <c r="G210" s="106"/>
      <c r="H210" s="106"/>
      <c r="I210" s="106"/>
      <c r="J210" s="106"/>
      <c r="K210" s="106"/>
      <c r="L210" s="106"/>
      <c r="M210" s="106"/>
      <c r="N210" s="106"/>
      <c r="O210" s="106"/>
      <c r="P210" s="106"/>
      <c r="Q210" s="106"/>
      <c r="R210" s="106"/>
      <c r="S210" s="106"/>
      <c r="T210" s="106"/>
      <c r="U210" s="106"/>
      <c r="V210" s="106"/>
      <c r="W210" s="106"/>
    </row>
    <row r="211" spans="1:23" s="132" customFormat="1" ht="12.75">
      <c r="A211" s="97"/>
      <c r="B211" s="97"/>
      <c r="D211" s="133"/>
      <c r="E211" s="106"/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  <c r="R211" s="106"/>
      <c r="S211" s="106"/>
      <c r="T211" s="106"/>
      <c r="U211" s="106"/>
      <c r="V211" s="106"/>
      <c r="W211" s="106"/>
    </row>
    <row r="212" spans="1:23" s="132" customFormat="1" ht="12.75">
      <c r="A212" s="97"/>
      <c r="B212" s="97"/>
      <c r="D212" s="133"/>
      <c r="E212" s="106"/>
      <c r="F212" s="106"/>
      <c r="G212" s="106"/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  <c r="R212" s="106"/>
      <c r="S212" s="106"/>
      <c r="T212" s="106"/>
      <c r="U212" s="106"/>
      <c r="V212" s="106"/>
      <c r="W212" s="106"/>
    </row>
    <row r="213" spans="1:23" s="132" customFormat="1" ht="12.75">
      <c r="A213" s="97"/>
      <c r="B213" s="97"/>
      <c r="D213" s="133"/>
      <c r="E213" s="106"/>
      <c r="F213" s="106"/>
      <c r="G213" s="106"/>
      <c r="H213" s="106"/>
      <c r="I213" s="106"/>
      <c r="J213" s="106"/>
      <c r="K213" s="106"/>
      <c r="L213" s="106"/>
      <c r="M213" s="106"/>
      <c r="N213" s="106"/>
      <c r="O213" s="106"/>
      <c r="P213" s="106"/>
      <c r="Q213" s="106"/>
      <c r="R213" s="106"/>
      <c r="S213" s="106"/>
      <c r="T213" s="106"/>
      <c r="U213" s="106"/>
      <c r="V213" s="106"/>
      <c r="W213" s="106"/>
    </row>
    <row r="214" spans="1:23" s="132" customFormat="1" ht="12.75">
      <c r="A214" s="97"/>
      <c r="B214" s="97"/>
      <c r="D214" s="133"/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  <c r="R214" s="106"/>
      <c r="S214" s="106"/>
      <c r="T214" s="106"/>
      <c r="U214" s="106"/>
      <c r="V214" s="106"/>
      <c r="W214" s="106"/>
    </row>
    <row r="215" spans="1:23" s="132" customFormat="1" ht="12.75">
      <c r="A215" s="97"/>
      <c r="B215" s="97"/>
      <c r="D215" s="133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  <c r="T215" s="106"/>
      <c r="U215" s="106"/>
      <c r="V215" s="106"/>
      <c r="W215" s="106"/>
    </row>
    <row r="216" spans="1:23" s="132" customFormat="1" ht="12.75">
      <c r="A216" s="97"/>
      <c r="B216" s="97"/>
      <c r="D216" s="133"/>
      <c r="E216" s="106"/>
      <c r="F216" s="106"/>
      <c r="G216" s="106"/>
      <c r="H216" s="106"/>
      <c r="I216" s="106"/>
      <c r="J216" s="106"/>
      <c r="K216" s="106"/>
      <c r="L216" s="106"/>
      <c r="M216" s="106"/>
      <c r="N216" s="106"/>
      <c r="O216" s="106"/>
      <c r="P216" s="106"/>
      <c r="Q216" s="106"/>
      <c r="R216" s="106"/>
      <c r="S216" s="106"/>
      <c r="T216" s="106"/>
      <c r="U216" s="106"/>
      <c r="V216" s="106"/>
      <c r="W216" s="106"/>
    </row>
    <row r="217" spans="1:23" s="132" customFormat="1" ht="12.75">
      <c r="A217" s="97"/>
      <c r="B217" s="97"/>
      <c r="D217" s="133"/>
      <c r="E217" s="106"/>
      <c r="F217" s="106"/>
      <c r="G217" s="106"/>
      <c r="H217" s="106"/>
      <c r="I217" s="106"/>
      <c r="J217" s="106"/>
      <c r="K217" s="106"/>
      <c r="L217" s="106"/>
      <c r="M217" s="106"/>
      <c r="N217" s="106"/>
      <c r="O217" s="106"/>
      <c r="P217" s="106"/>
      <c r="Q217" s="106"/>
      <c r="R217" s="106"/>
      <c r="S217" s="106"/>
      <c r="T217" s="106"/>
      <c r="U217" s="106"/>
      <c r="V217" s="106"/>
      <c r="W217" s="106"/>
    </row>
    <row r="218" spans="1:23" s="132" customFormat="1" ht="12.75">
      <c r="A218" s="97"/>
      <c r="B218" s="97"/>
      <c r="D218" s="133"/>
      <c r="E218" s="106"/>
      <c r="F218" s="106"/>
      <c r="G218" s="106"/>
      <c r="H218" s="106"/>
      <c r="I218" s="106"/>
      <c r="J218" s="106"/>
      <c r="K218" s="106"/>
      <c r="L218" s="106"/>
      <c r="M218" s="106"/>
      <c r="N218" s="106"/>
      <c r="O218" s="106"/>
      <c r="P218" s="106"/>
      <c r="Q218" s="106"/>
      <c r="R218" s="106"/>
      <c r="S218" s="106"/>
      <c r="T218" s="106"/>
      <c r="U218" s="106"/>
      <c r="V218" s="106"/>
      <c r="W218" s="106"/>
    </row>
    <row r="219" spans="1:23" s="132" customFormat="1" ht="12.75">
      <c r="A219" s="97"/>
      <c r="B219" s="97"/>
      <c r="D219" s="133"/>
      <c r="E219" s="106"/>
      <c r="F219" s="106"/>
      <c r="G219" s="106"/>
      <c r="H219" s="106"/>
      <c r="I219" s="106"/>
      <c r="J219" s="106"/>
      <c r="K219" s="106"/>
      <c r="L219" s="106"/>
      <c r="M219" s="106"/>
      <c r="N219" s="106"/>
      <c r="O219" s="106"/>
      <c r="P219" s="106"/>
      <c r="Q219" s="106"/>
      <c r="R219" s="106"/>
      <c r="S219" s="106"/>
      <c r="T219" s="106"/>
      <c r="U219" s="106"/>
      <c r="V219" s="106"/>
      <c r="W219" s="106"/>
    </row>
    <row r="220" spans="1:23" s="132" customFormat="1" ht="12.75">
      <c r="A220" s="97"/>
      <c r="B220" s="97"/>
      <c r="D220" s="133"/>
      <c r="E220" s="106"/>
      <c r="F220" s="106"/>
      <c r="G220" s="106"/>
      <c r="H220" s="106"/>
      <c r="I220" s="106"/>
      <c r="J220" s="106"/>
      <c r="K220" s="106"/>
      <c r="L220" s="106"/>
      <c r="M220" s="106"/>
      <c r="N220" s="106"/>
      <c r="O220" s="106"/>
      <c r="P220" s="106"/>
      <c r="Q220" s="106"/>
      <c r="R220" s="106"/>
      <c r="S220" s="106"/>
      <c r="T220" s="106"/>
      <c r="U220" s="106"/>
      <c r="V220" s="106"/>
      <c r="W220" s="106"/>
    </row>
    <row r="221" spans="1:23" s="132" customFormat="1" ht="12.75">
      <c r="A221" s="97"/>
      <c r="B221" s="97"/>
      <c r="D221" s="133"/>
      <c r="E221" s="106"/>
      <c r="F221" s="106"/>
      <c r="G221" s="106"/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  <c r="R221" s="106"/>
      <c r="S221" s="106"/>
      <c r="T221" s="106"/>
      <c r="U221" s="106"/>
      <c r="V221" s="106"/>
      <c r="W221" s="106"/>
    </row>
    <row r="222" spans="1:23" s="132" customFormat="1" ht="12.75">
      <c r="A222" s="97"/>
      <c r="B222" s="97"/>
      <c r="D222" s="133"/>
      <c r="E222" s="106"/>
      <c r="F222" s="106"/>
      <c r="G222" s="106"/>
      <c r="H222" s="106"/>
      <c r="I222" s="106"/>
      <c r="J222" s="106"/>
      <c r="K222" s="106"/>
      <c r="L222" s="106"/>
      <c r="M222" s="106"/>
      <c r="N222" s="106"/>
      <c r="O222" s="106"/>
      <c r="P222" s="106"/>
      <c r="Q222" s="106"/>
      <c r="R222" s="106"/>
      <c r="S222" s="106"/>
      <c r="T222" s="106"/>
      <c r="U222" s="106"/>
      <c r="V222" s="106"/>
      <c r="W222" s="106"/>
    </row>
    <row r="223" spans="1:23" s="132" customFormat="1" ht="12.75">
      <c r="A223" s="97"/>
      <c r="B223" s="97"/>
      <c r="D223" s="133"/>
      <c r="E223" s="106"/>
      <c r="F223" s="106"/>
      <c r="G223" s="106"/>
      <c r="H223" s="106"/>
      <c r="I223" s="106"/>
      <c r="J223" s="106"/>
      <c r="K223" s="106"/>
      <c r="L223" s="106"/>
      <c r="M223" s="106"/>
      <c r="N223" s="106"/>
      <c r="O223" s="106"/>
      <c r="P223" s="106"/>
      <c r="Q223" s="106"/>
      <c r="R223" s="106"/>
      <c r="S223" s="106"/>
      <c r="T223" s="106"/>
      <c r="U223" s="106"/>
      <c r="V223" s="106"/>
      <c r="W223" s="106"/>
    </row>
    <row r="224" spans="1:23" s="132" customFormat="1" ht="12.75">
      <c r="A224" s="97"/>
      <c r="B224" s="97"/>
      <c r="D224" s="133"/>
      <c r="E224" s="106"/>
      <c r="F224" s="106"/>
      <c r="G224" s="106"/>
      <c r="H224" s="106"/>
      <c r="I224" s="106"/>
      <c r="J224" s="106"/>
      <c r="K224" s="106"/>
      <c r="L224" s="106"/>
      <c r="M224" s="106"/>
      <c r="N224" s="106"/>
      <c r="O224" s="106"/>
      <c r="P224" s="106"/>
      <c r="Q224" s="106"/>
      <c r="R224" s="106"/>
      <c r="S224" s="106"/>
      <c r="T224" s="106"/>
      <c r="U224" s="106"/>
      <c r="V224" s="106"/>
      <c r="W224" s="106"/>
    </row>
    <row r="225" spans="1:23" s="132" customFormat="1" ht="12.75">
      <c r="A225" s="97"/>
      <c r="B225" s="97"/>
      <c r="D225" s="133"/>
      <c r="E225" s="106"/>
      <c r="F225" s="106"/>
      <c r="G225" s="106"/>
      <c r="H225" s="106"/>
      <c r="I225" s="106"/>
      <c r="J225" s="106"/>
      <c r="K225" s="106"/>
      <c r="L225" s="106"/>
      <c r="M225" s="106"/>
      <c r="N225" s="106"/>
      <c r="O225" s="106"/>
      <c r="P225" s="106"/>
      <c r="Q225" s="106"/>
      <c r="R225" s="106"/>
      <c r="S225" s="106"/>
      <c r="T225" s="106"/>
      <c r="U225" s="106"/>
      <c r="V225" s="106"/>
      <c r="W225" s="106"/>
    </row>
    <row r="226" spans="1:23" s="132" customFormat="1" ht="12.75">
      <c r="A226" s="97"/>
      <c r="B226" s="97"/>
      <c r="D226" s="133"/>
      <c r="E226" s="106"/>
      <c r="F226" s="106"/>
      <c r="G226" s="106"/>
      <c r="H226" s="106"/>
      <c r="I226" s="106"/>
      <c r="J226" s="106"/>
      <c r="K226" s="106"/>
      <c r="L226" s="106"/>
      <c r="M226" s="106"/>
      <c r="N226" s="106"/>
      <c r="O226" s="106"/>
      <c r="P226" s="106"/>
      <c r="Q226" s="106"/>
      <c r="R226" s="106"/>
      <c r="S226" s="106"/>
      <c r="T226" s="106"/>
      <c r="U226" s="106"/>
      <c r="V226" s="106"/>
      <c r="W226" s="106"/>
    </row>
    <row r="227" spans="1:23" s="132" customFormat="1" ht="12.75">
      <c r="A227" s="97"/>
      <c r="B227" s="97"/>
      <c r="D227" s="133"/>
      <c r="E227" s="106"/>
      <c r="F227" s="106"/>
      <c r="G227" s="106"/>
      <c r="H227" s="106"/>
      <c r="I227" s="106"/>
      <c r="J227" s="106"/>
      <c r="K227" s="106"/>
      <c r="L227" s="106"/>
      <c r="M227" s="106"/>
      <c r="N227" s="106"/>
      <c r="O227" s="106"/>
      <c r="P227" s="106"/>
      <c r="Q227" s="106"/>
      <c r="R227" s="106"/>
      <c r="S227" s="106"/>
      <c r="T227" s="106"/>
      <c r="U227" s="106"/>
      <c r="V227" s="106"/>
      <c r="W227" s="106"/>
    </row>
    <row r="228" spans="1:23" s="132" customFormat="1" ht="12.75">
      <c r="A228" s="97"/>
      <c r="B228" s="97"/>
      <c r="D228" s="133"/>
      <c r="E228" s="106"/>
      <c r="F228" s="106"/>
      <c r="G228" s="106"/>
      <c r="H228" s="106"/>
      <c r="I228" s="106"/>
      <c r="J228" s="106"/>
      <c r="K228" s="106"/>
      <c r="L228" s="106"/>
      <c r="M228" s="106"/>
      <c r="N228" s="106"/>
      <c r="O228" s="106"/>
      <c r="P228" s="106"/>
      <c r="Q228" s="106"/>
      <c r="R228" s="106"/>
      <c r="S228" s="106"/>
      <c r="T228" s="106"/>
      <c r="U228" s="106"/>
      <c r="V228" s="106"/>
      <c r="W228" s="106"/>
    </row>
    <row r="229" spans="1:23" s="132" customFormat="1" ht="12.75">
      <c r="A229" s="97"/>
      <c r="B229" s="97"/>
      <c r="D229" s="133"/>
      <c r="E229" s="106"/>
      <c r="F229" s="106"/>
      <c r="G229" s="106"/>
      <c r="H229" s="106"/>
      <c r="I229" s="106"/>
      <c r="J229" s="106"/>
      <c r="K229" s="106"/>
      <c r="L229" s="106"/>
      <c r="M229" s="106"/>
      <c r="N229" s="106"/>
      <c r="O229" s="106"/>
      <c r="P229" s="106"/>
      <c r="Q229" s="106"/>
      <c r="R229" s="106"/>
      <c r="S229" s="106"/>
      <c r="T229" s="106"/>
      <c r="U229" s="106"/>
      <c r="V229" s="106"/>
      <c r="W229" s="106"/>
    </row>
    <row r="230" spans="1:23" s="132" customFormat="1" ht="12.75">
      <c r="A230" s="97"/>
      <c r="B230" s="97"/>
      <c r="D230" s="133"/>
      <c r="E230" s="106"/>
      <c r="F230" s="106"/>
      <c r="G230" s="106"/>
      <c r="H230" s="106"/>
      <c r="I230" s="106"/>
      <c r="J230" s="106"/>
      <c r="K230" s="106"/>
      <c r="L230" s="106"/>
      <c r="M230" s="106"/>
      <c r="N230" s="106"/>
      <c r="O230" s="106"/>
      <c r="P230" s="106"/>
      <c r="Q230" s="106"/>
      <c r="R230" s="106"/>
      <c r="S230" s="106"/>
      <c r="T230" s="106"/>
      <c r="U230" s="106"/>
      <c r="V230" s="106"/>
      <c r="W230" s="106"/>
    </row>
    <row r="231" spans="1:23" s="132" customFormat="1" ht="12.75">
      <c r="A231" s="97"/>
      <c r="B231" s="97"/>
      <c r="D231" s="133"/>
      <c r="E231" s="106"/>
      <c r="F231" s="106"/>
      <c r="G231" s="106"/>
      <c r="H231" s="106"/>
      <c r="I231" s="106"/>
      <c r="J231" s="106"/>
      <c r="K231" s="106"/>
      <c r="L231" s="106"/>
      <c r="M231" s="106"/>
      <c r="N231" s="106"/>
      <c r="O231" s="106"/>
      <c r="P231" s="106"/>
      <c r="Q231" s="106"/>
      <c r="R231" s="106"/>
      <c r="S231" s="106"/>
      <c r="T231" s="106"/>
      <c r="U231" s="106"/>
      <c r="V231" s="106"/>
      <c r="W231" s="106"/>
    </row>
    <row r="232" spans="1:23" s="132" customFormat="1" ht="12.75">
      <c r="A232" s="97"/>
      <c r="B232" s="97"/>
      <c r="D232" s="133"/>
      <c r="E232" s="106"/>
      <c r="F232" s="106"/>
      <c r="G232" s="106"/>
      <c r="H232" s="106"/>
      <c r="I232" s="106"/>
      <c r="J232" s="106"/>
      <c r="K232" s="106"/>
      <c r="L232" s="106"/>
      <c r="M232" s="106"/>
      <c r="N232" s="106"/>
      <c r="O232" s="106"/>
      <c r="P232" s="106"/>
      <c r="Q232" s="106"/>
      <c r="R232" s="106"/>
      <c r="S232" s="106"/>
      <c r="T232" s="106"/>
      <c r="U232" s="106"/>
      <c r="V232" s="106"/>
      <c r="W232" s="106"/>
    </row>
    <row r="233" spans="1:23" s="132" customFormat="1" ht="12.75">
      <c r="A233" s="97"/>
      <c r="B233" s="97"/>
      <c r="D233" s="133"/>
      <c r="E233" s="106"/>
      <c r="F233" s="106"/>
      <c r="G233" s="106"/>
      <c r="H233" s="106"/>
      <c r="I233" s="106"/>
      <c r="J233" s="106"/>
      <c r="K233" s="106"/>
      <c r="L233" s="106"/>
      <c r="M233" s="106"/>
      <c r="N233" s="106"/>
      <c r="O233" s="106"/>
      <c r="P233" s="106"/>
      <c r="Q233" s="106"/>
      <c r="R233" s="106"/>
      <c r="S233" s="106"/>
      <c r="T233" s="106"/>
      <c r="U233" s="106"/>
      <c r="V233" s="106"/>
      <c r="W233" s="106"/>
    </row>
    <row r="234" spans="1:23" s="132" customFormat="1" ht="12.75">
      <c r="A234" s="97"/>
      <c r="B234" s="97"/>
      <c r="D234" s="133"/>
      <c r="E234" s="106"/>
      <c r="F234" s="106"/>
      <c r="G234" s="106"/>
      <c r="H234" s="106"/>
      <c r="I234" s="106"/>
      <c r="J234" s="106"/>
      <c r="K234" s="106"/>
      <c r="L234" s="106"/>
      <c r="M234" s="106"/>
      <c r="N234" s="106"/>
      <c r="O234" s="106"/>
      <c r="P234" s="106"/>
      <c r="Q234" s="106"/>
      <c r="R234" s="106"/>
      <c r="S234" s="106"/>
      <c r="T234" s="106"/>
      <c r="U234" s="106"/>
      <c r="V234" s="106"/>
      <c r="W234" s="106"/>
    </row>
    <row r="235" spans="1:23" s="132" customFormat="1" ht="12.75">
      <c r="A235" s="97"/>
      <c r="B235" s="97"/>
      <c r="D235" s="133"/>
      <c r="E235" s="106"/>
      <c r="F235" s="106"/>
      <c r="G235" s="106"/>
      <c r="H235" s="106"/>
      <c r="I235" s="106"/>
      <c r="J235" s="106"/>
      <c r="K235" s="106"/>
      <c r="L235" s="106"/>
      <c r="M235" s="106"/>
      <c r="N235" s="106"/>
      <c r="O235" s="106"/>
      <c r="P235" s="106"/>
      <c r="Q235" s="106"/>
      <c r="R235" s="106"/>
      <c r="S235" s="106"/>
      <c r="T235" s="106"/>
      <c r="U235" s="106"/>
      <c r="V235" s="106"/>
      <c r="W235" s="106"/>
    </row>
    <row r="236" spans="1:23" s="132" customFormat="1" ht="12.75">
      <c r="A236" s="97"/>
      <c r="B236" s="97"/>
      <c r="D236" s="133"/>
      <c r="E236" s="106"/>
      <c r="F236" s="106"/>
      <c r="G236" s="106"/>
      <c r="H236" s="106"/>
      <c r="I236" s="106"/>
      <c r="J236" s="106"/>
      <c r="K236" s="106"/>
      <c r="L236" s="106"/>
      <c r="M236" s="106"/>
      <c r="N236" s="106"/>
      <c r="O236" s="106"/>
      <c r="P236" s="106"/>
      <c r="Q236" s="106"/>
      <c r="R236" s="106"/>
      <c r="S236" s="106"/>
      <c r="T236" s="106"/>
      <c r="U236" s="106"/>
      <c r="V236" s="106"/>
      <c r="W236" s="106"/>
    </row>
    <row r="237" spans="1:23" s="132" customFormat="1" ht="12.75">
      <c r="A237" s="97"/>
      <c r="B237" s="97"/>
      <c r="D237" s="133"/>
      <c r="E237" s="106"/>
      <c r="F237" s="106"/>
      <c r="G237" s="106"/>
      <c r="H237" s="106"/>
      <c r="I237" s="106"/>
      <c r="J237" s="106"/>
      <c r="K237" s="106"/>
      <c r="L237" s="106"/>
      <c r="M237" s="106"/>
      <c r="N237" s="106"/>
      <c r="O237" s="106"/>
      <c r="P237" s="106"/>
      <c r="Q237" s="106"/>
      <c r="R237" s="106"/>
      <c r="S237" s="106"/>
      <c r="T237" s="106"/>
      <c r="U237" s="106"/>
      <c r="V237" s="106"/>
      <c r="W237" s="106"/>
    </row>
    <row r="238" spans="1:23" s="132" customFormat="1" ht="12.75">
      <c r="A238" s="97"/>
      <c r="B238" s="97"/>
      <c r="D238" s="133"/>
      <c r="E238" s="106"/>
      <c r="F238" s="106"/>
      <c r="G238" s="106"/>
      <c r="H238" s="106"/>
      <c r="I238" s="106"/>
      <c r="J238" s="106"/>
      <c r="K238" s="106"/>
      <c r="L238" s="106"/>
      <c r="M238" s="106"/>
      <c r="N238" s="106"/>
      <c r="O238" s="106"/>
      <c r="P238" s="106"/>
      <c r="Q238" s="106"/>
      <c r="R238" s="106"/>
      <c r="S238" s="106"/>
      <c r="T238" s="106"/>
      <c r="U238" s="106"/>
      <c r="V238" s="106"/>
      <c r="W238" s="106"/>
    </row>
    <row r="239" spans="1:23" s="132" customFormat="1" ht="12.75">
      <c r="A239" s="97"/>
      <c r="B239" s="97"/>
      <c r="D239" s="133"/>
      <c r="E239" s="106"/>
      <c r="F239" s="106"/>
      <c r="G239" s="106"/>
      <c r="H239" s="106"/>
      <c r="I239" s="106"/>
      <c r="J239" s="106"/>
      <c r="K239" s="106"/>
      <c r="L239" s="106"/>
      <c r="M239" s="106"/>
      <c r="N239" s="106"/>
      <c r="O239" s="106"/>
      <c r="P239" s="106"/>
      <c r="Q239" s="106"/>
      <c r="R239" s="106"/>
      <c r="S239" s="106"/>
      <c r="T239" s="106"/>
      <c r="U239" s="106"/>
      <c r="V239" s="106"/>
      <c r="W239" s="106"/>
    </row>
    <row r="240" spans="1:23" s="132" customFormat="1" ht="12.75">
      <c r="A240" s="97"/>
      <c r="B240" s="97"/>
      <c r="D240" s="133"/>
      <c r="E240" s="106"/>
      <c r="F240" s="106"/>
      <c r="G240" s="106"/>
      <c r="H240" s="106"/>
      <c r="I240" s="106"/>
      <c r="J240" s="106"/>
      <c r="K240" s="106"/>
      <c r="L240" s="106"/>
      <c r="M240" s="106"/>
      <c r="N240" s="106"/>
      <c r="O240" s="106"/>
      <c r="P240" s="106"/>
      <c r="Q240" s="106"/>
      <c r="R240" s="106"/>
      <c r="S240" s="106"/>
      <c r="T240" s="106"/>
      <c r="U240" s="106"/>
      <c r="V240" s="106"/>
      <c r="W240" s="106"/>
    </row>
    <row r="241" spans="1:23" s="132" customFormat="1" ht="12.75">
      <c r="A241" s="97"/>
      <c r="B241" s="97"/>
      <c r="D241" s="133"/>
      <c r="E241" s="106"/>
      <c r="F241" s="106"/>
      <c r="G241" s="106"/>
      <c r="H241" s="106"/>
      <c r="I241" s="106"/>
      <c r="J241" s="106"/>
      <c r="K241" s="106"/>
      <c r="L241" s="106"/>
      <c r="M241" s="106"/>
      <c r="N241" s="106"/>
      <c r="O241" s="106"/>
      <c r="P241" s="106"/>
      <c r="Q241" s="106"/>
      <c r="R241" s="106"/>
      <c r="S241" s="106"/>
      <c r="T241" s="106"/>
      <c r="U241" s="106"/>
      <c r="V241" s="106"/>
      <c r="W241" s="106"/>
    </row>
    <row r="242" spans="1:23" s="132" customFormat="1" ht="12.75">
      <c r="A242" s="97"/>
      <c r="B242" s="97"/>
      <c r="D242" s="133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  <c r="R242" s="106"/>
      <c r="S242" s="106"/>
      <c r="T242" s="106"/>
      <c r="U242" s="106"/>
      <c r="V242" s="106"/>
      <c r="W242" s="106"/>
    </row>
    <row r="243" spans="1:23" s="132" customFormat="1" ht="12.75">
      <c r="A243" s="97"/>
      <c r="B243" s="97"/>
      <c r="D243" s="133"/>
      <c r="E243" s="106"/>
      <c r="F243" s="106"/>
      <c r="G243" s="106"/>
      <c r="H243" s="106"/>
      <c r="I243" s="106"/>
      <c r="J243" s="106"/>
      <c r="K243" s="106"/>
      <c r="L243" s="106"/>
      <c r="M243" s="106"/>
      <c r="N243" s="106"/>
      <c r="O243" s="106"/>
      <c r="P243" s="106"/>
      <c r="Q243" s="106"/>
      <c r="R243" s="106"/>
      <c r="S243" s="106"/>
      <c r="T243" s="106"/>
      <c r="U243" s="106"/>
      <c r="V243" s="106"/>
      <c r="W243" s="106"/>
    </row>
    <row r="244" spans="1:23" s="132" customFormat="1" ht="12.75">
      <c r="A244" s="97"/>
      <c r="B244" s="97"/>
      <c r="D244" s="133"/>
      <c r="E244" s="106"/>
      <c r="F244" s="106"/>
      <c r="G244" s="106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106"/>
      <c r="U244" s="106"/>
      <c r="V244" s="106"/>
      <c r="W244" s="106"/>
    </row>
    <row r="245" spans="1:23" s="132" customFormat="1" ht="12.75">
      <c r="A245" s="97"/>
      <c r="B245" s="97"/>
      <c r="D245" s="133"/>
      <c r="E245" s="106"/>
      <c r="F245" s="106"/>
      <c r="G245" s="106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106"/>
      <c r="U245" s="106"/>
      <c r="V245" s="106"/>
      <c r="W245" s="106"/>
    </row>
    <row r="246" spans="1:23" s="132" customFormat="1" ht="12.75">
      <c r="A246" s="97"/>
      <c r="B246" s="97"/>
      <c r="D246" s="133"/>
      <c r="E246" s="106"/>
      <c r="F246" s="106"/>
      <c r="G246" s="106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106"/>
      <c r="U246" s="106"/>
      <c r="V246" s="106"/>
      <c r="W246" s="106"/>
    </row>
    <row r="247" spans="1:23" s="132" customFormat="1" ht="12.75">
      <c r="A247" s="97"/>
      <c r="B247" s="97"/>
      <c r="D247" s="133"/>
      <c r="E247" s="106"/>
      <c r="F247" s="106"/>
      <c r="G247" s="106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106"/>
      <c r="U247" s="106"/>
      <c r="V247" s="106"/>
      <c r="W247" s="106"/>
    </row>
    <row r="248" spans="1:23" s="132" customFormat="1" ht="12.75">
      <c r="A248" s="97"/>
      <c r="B248" s="97"/>
      <c r="D248" s="133"/>
      <c r="E248" s="106"/>
      <c r="F248" s="106"/>
      <c r="G248" s="106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106"/>
      <c r="U248" s="106"/>
      <c r="V248" s="106"/>
      <c r="W248" s="106"/>
    </row>
    <row r="249" spans="1:23" s="132" customFormat="1" ht="12.75">
      <c r="A249" s="97"/>
      <c r="B249" s="97"/>
      <c r="D249" s="133"/>
      <c r="E249" s="106"/>
      <c r="F249" s="106"/>
      <c r="G249" s="106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106"/>
      <c r="U249" s="106"/>
      <c r="V249" s="106"/>
      <c r="W249" s="106"/>
    </row>
    <row r="250" spans="1:23" s="132" customFormat="1" ht="12.75">
      <c r="A250" s="97"/>
      <c r="B250" s="97"/>
      <c r="D250" s="133"/>
      <c r="E250" s="106"/>
      <c r="F250" s="106"/>
      <c r="G250" s="106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106"/>
      <c r="U250" s="106"/>
      <c r="V250" s="106"/>
      <c r="W250" s="106"/>
    </row>
    <row r="251" spans="1:23" s="132" customFormat="1" ht="12.75">
      <c r="A251" s="97"/>
      <c r="B251" s="97"/>
      <c r="D251" s="133"/>
      <c r="E251" s="106"/>
      <c r="F251" s="106"/>
      <c r="G251" s="106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106"/>
      <c r="U251" s="106"/>
      <c r="V251" s="106"/>
      <c r="W251" s="106"/>
    </row>
    <row r="252" spans="1:23" s="132" customFormat="1" ht="12.75">
      <c r="A252" s="97"/>
      <c r="B252" s="97"/>
      <c r="D252" s="133"/>
      <c r="E252" s="106"/>
      <c r="F252" s="106"/>
      <c r="G252" s="106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106"/>
      <c r="U252" s="106"/>
      <c r="V252" s="106"/>
      <c r="W252" s="106"/>
    </row>
    <row r="253" spans="1:23" s="132" customFormat="1" ht="12.75">
      <c r="A253" s="97"/>
      <c r="B253" s="97"/>
      <c r="D253" s="133"/>
      <c r="E253" s="106"/>
      <c r="F253" s="106"/>
      <c r="G253" s="106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106"/>
      <c r="U253" s="106"/>
      <c r="V253" s="106"/>
      <c r="W253" s="106"/>
    </row>
    <row r="254" spans="1:23" s="132" customFormat="1" ht="12.75">
      <c r="A254" s="97"/>
      <c r="B254" s="97"/>
      <c r="D254" s="133"/>
      <c r="E254" s="106"/>
      <c r="F254" s="106"/>
      <c r="G254" s="106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106"/>
      <c r="U254" s="106"/>
      <c r="V254" s="106"/>
      <c r="W254" s="106"/>
    </row>
    <row r="255" spans="1:23" s="132" customFormat="1" ht="12.75">
      <c r="A255" s="97"/>
      <c r="B255" s="97"/>
      <c r="D255" s="133"/>
      <c r="E255" s="106"/>
      <c r="F255" s="106"/>
      <c r="G255" s="106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106"/>
      <c r="U255" s="106"/>
      <c r="V255" s="106"/>
      <c r="W255" s="106"/>
    </row>
    <row r="256" spans="1:23" s="132" customFormat="1" ht="12.75">
      <c r="A256" s="97"/>
      <c r="B256" s="97"/>
      <c r="D256" s="133"/>
      <c r="E256" s="106"/>
      <c r="F256" s="106"/>
      <c r="G256" s="106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106"/>
      <c r="U256" s="106"/>
      <c r="V256" s="106"/>
      <c r="W256" s="106"/>
    </row>
    <row r="257" spans="1:23" s="132" customFormat="1" ht="12.75">
      <c r="A257" s="97"/>
      <c r="B257" s="97"/>
      <c r="D257" s="133"/>
      <c r="E257" s="106"/>
      <c r="F257" s="106"/>
      <c r="G257" s="106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106"/>
      <c r="U257" s="106"/>
      <c r="V257" s="106"/>
      <c r="W257" s="106"/>
    </row>
    <row r="258" spans="1:23" s="132" customFormat="1" ht="12.75">
      <c r="A258" s="97"/>
      <c r="B258" s="97"/>
      <c r="D258" s="133"/>
      <c r="E258" s="106"/>
      <c r="F258" s="106"/>
      <c r="G258" s="106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106"/>
      <c r="U258" s="106"/>
      <c r="V258" s="106"/>
      <c r="W258" s="106"/>
    </row>
    <row r="259" spans="1:23" s="132" customFormat="1" ht="12.75">
      <c r="A259" s="97"/>
      <c r="B259" s="97"/>
      <c r="D259" s="133"/>
      <c r="E259" s="106"/>
      <c r="F259" s="106"/>
      <c r="G259" s="106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106"/>
      <c r="U259" s="106"/>
      <c r="V259" s="106"/>
      <c r="W259" s="106"/>
    </row>
    <row r="260" spans="1:23" s="132" customFormat="1" ht="12.75">
      <c r="A260" s="97"/>
      <c r="B260" s="97"/>
      <c r="D260" s="133"/>
      <c r="E260" s="106"/>
      <c r="F260" s="106"/>
      <c r="G260" s="106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106"/>
      <c r="U260" s="106"/>
      <c r="V260" s="106"/>
      <c r="W260" s="106"/>
    </row>
    <row r="261" spans="1:23" s="132" customFormat="1" ht="12.75">
      <c r="A261" s="97"/>
      <c r="B261" s="97"/>
      <c r="D261" s="133"/>
      <c r="E261" s="106"/>
      <c r="F261" s="106"/>
      <c r="G261" s="106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106"/>
      <c r="U261" s="106"/>
      <c r="V261" s="106"/>
      <c r="W261" s="106"/>
    </row>
    <row r="262" spans="1:23" s="132" customFormat="1" ht="12.75">
      <c r="A262" s="97"/>
      <c r="B262" s="97"/>
      <c r="D262" s="133"/>
      <c r="E262" s="106"/>
      <c r="F262" s="106"/>
      <c r="G262" s="106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106"/>
      <c r="U262" s="106"/>
      <c r="V262" s="106"/>
      <c r="W262" s="106"/>
    </row>
    <row r="263" spans="1:23" s="132" customFormat="1" ht="12.75">
      <c r="A263" s="97"/>
      <c r="B263" s="97"/>
      <c r="D263" s="133"/>
      <c r="E263" s="106"/>
      <c r="F263" s="106"/>
      <c r="G263" s="106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106"/>
      <c r="U263" s="106"/>
      <c r="V263" s="106"/>
      <c r="W263" s="106"/>
    </row>
    <row r="264" spans="1:23" s="132" customFormat="1" ht="12.75">
      <c r="A264" s="97"/>
      <c r="B264" s="97"/>
      <c r="D264" s="133"/>
      <c r="E264" s="106"/>
      <c r="F264" s="106"/>
      <c r="G264" s="106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106"/>
      <c r="U264" s="106"/>
      <c r="V264" s="106"/>
      <c r="W264" s="106"/>
    </row>
    <row r="265" spans="1:23" s="132" customFormat="1" ht="12.75">
      <c r="A265" s="97"/>
      <c r="B265" s="97"/>
      <c r="D265" s="133"/>
      <c r="E265" s="106"/>
      <c r="F265" s="106"/>
      <c r="G265" s="106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106"/>
      <c r="U265" s="106"/>
      <c r="V265" s="106"/>
      <c r="W265" s="106"/>
    </row>
    <row r="266" spans="1:23" s="132" customFormat="1" ht="12.75">
      <c r="A266" s="97"/>
      <c r="B266" s="97"/>
      <c r="D266" s="133"/>
      <c r="E266" s="106"/>
      <c r="F266" s="106"/>
      <c r="G266" s="106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106"/>
      <c r="U266" s="106"/>
      <c r="V266" s="106"/>
      <c r="W266" s="106"/>
    </row>
    <row r="267" spans="1:23" s="132" customFormat="1" ht="12.75">
      <c r="A267" s="97"/>
      <c r="B267" s="97"/>
      <c r="D267" s="133"/>
      <c r="E267" s="106"/>
      <c r="F267" s="106"/>
      <c r="G267" s="106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106"/>
      <c r="U267" s="106"/>
      <c r="V267" s="106"/>
      <c r="W267" s="106"/>
    </row>
    <row r="268" spans="1:23" s="132" customFormat="1" ht="12.75">
      <c r="A268" s="97"/>
      <c r="B268" s="97"/>
      <c r="D268" s="133"/>
      <c r="E268" s="106"/>
      <c r="F268" s="106"/>
      <c r="G268" s="106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106"/>
      <c r="U268" s="106"/>
      <c r="V268" s="106"/>
      <c r="W268" s="106"/>
    </row>
    <row r="269" spans="1:23" s="132" customFormat="1" ht="12.75">
      <c r="A269" s="97"/>
      <c r="B269" s="97"/>
      <c r="D269" s="133"/>
      <c r="E269" s="106"/>
      <c r="F269" s="106"/>
      <c r="G269" s="106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106"/>
      <c r="U269" s="106"/>
      <c r="V269" s="106"/>
      <c r="W269" s="106"/>
    </row>
    <row r="270" spans="1:23" s="132" customFormat="1" ht="12.75">
      <c r="A270" s="97"/>
      <c r="B270" s="97"/>
      <c r="D270" s="133"/>
      <c r="E270" s="106"/>
      <c r="F270" s="106"/>
      <c r="G270" s="106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106"/>
      <c r="U270" s="106"/>
      <c r="V270" s="106"/>
      <c r="W270" s="106"/>
    </row>
    <row r="271" spans="1:23" s="132" customFormat="1" ht="12.75">
      <c r="A271" s="97"/>
      <c r="B271" s="97"/>
      <c r="D271" s="133"/>
      <c r="E271" s="106"/>
      <c r="F271" s="106"/>
      <c r="G271" s="106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106"/>
      <c r="U271" s="106"/>
      <c r="V271" s="106"/>
      <c r="W271" s="106"/>
    </row>
    <row r="272" spans="1:23" s="132" customFormat="1" ht="12.75">
      <c r="A272" s="97"/>
      <c r="B272" s="97"/>
      <c r="D272" s="133"/>
      <c r="E272" s="106"/>
      <c r="F272" s="106"/>
      <c r="G272" s="106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106"/>
      <c r="U272" s="106"/>
      <c r="V272" s="106"/>
      <c r="W272" s="106"/>
    </row>
    <row r="273" spans="1:23" s="132" customFormat="1" ht="12.75">
      <c r="A273" s="97"/>
      <c r="B273" s="97"/>
      <c r="D273" s="133"/>
      <c r="E273" s="106"/>
      <c r="F273" s="106"/>
      <c r="G273" s="106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106"/>
      <c r="U273" s="106"/>
      <c r="V273" s="106"/>
      <c r="W273" s="106"/>
    </row>
    <row r="274" spans="1:23" s="132" customFormat="1" ht="12.75">
      <c r="A274" s="97"/>
      <c r="B274" s="97"/>
      <c r="D274" s="133"/>
      <c r="E274" s="106"/>
      <c r="F274" s="106"/>
      <c r="G274" s="106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106"/>
      <c r="U274" s="106"/>
      <c r="V274" s="106"/>
      <c r="W274" s="106"/>
    </row>
    <row r="275" spans="1:23" s="132" customFormat="1" ht="12.75">
      <c r="A275" s="97"/>
      <c r="B275" s="97"/>
      <c r="D275" s="133"/>
      <c r="E275" s="106"/>
      <c r="F275" s="106"/>
      <c r="G275" s="106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106"/>
      <c r="U275" s="106"/>
      <c r="V275" s="106"/>
      <c r="W275" s="106"/>
    </row>
    <row r="276" spans="1:23" s="132" customFormat="1" ht="12.75">
      <c r="A276" s="97"/>
      <c r="B276" s="97"/>
      <c r="D276" s="133"/>
      <c r="E276" s="106"/>
      <c r="F276" s="106"/>
      <c r="G276" s="106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106"/>
      <c r="U276" s="106"/>
      <c r="V276" s="106"/>
      <c r="W276" s="106"/>
    </row>
    <row r="277" spans="1:23" s="132" customFormat="1" ht="12.75">
      <c r="A277" s="97"/>
      <c r="B277" s="97"/>
      <c r="D277" s="133"/>
      <c r="E277" s="106"/>
      <c r="F277" s="106"/>
      <c r="G277" s="106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106"/>
      <c r="U277" s="106"/>
      <c r="V277" s="106"/>
      <c r="W277" s="106"/>
    </row>
    <row r="278" spans="1:23" s="132" customFormat="1" ht="12.75">
      <c r="A278" s="97"/>
      <c r="B278" s="97"/>
      <c r="D278" s="133"/>
      <c r="E278" s="106"/>
      <c r="F278" s="106"/>
      <c r="G278" s="106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106"/>
      <c r="U278" s="106"/>
      <c r="V278" s="106"/>
      <c r="W278" s="106"/>
    </row>
    <row r="279" spans="1:23" s="132" customFormat="1" ht="12.75">
      <c r="A279" s="97"/>
      <c r="B279" s="97"/>
      <c r="D279" s="133"/>
      <c r="E279" s="106"/>
      <c r="F279" s="106"/>
      <c r="G279" s="106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106"/>
      <c r="U279" s="106"/>
      <c r="V279" s="106"/>
      <c r="W279" s="106"/>
    </row>
    <row r="280" spans="1:23" s="132" customFormat="1" ht="12.75">
      <c r="A280" s="97"/>
      <c r="B280" s="97"/>
      <c r="D280" s="133"/>
      <c r="E280" s="106"/>
      <c r="F280" s="106"/>
      <c r="G280" s="106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106"/>
      <c r="U280" s="106"/>
      <c r="V280" s="106"/>
      <c r="W280" s="106"/>
    </row>
    <row r="281" spans="1:23" s="132" customFormat="1" ht="12.75">
      <c r="A281" s="97"/>
      <c r="B281" s="97"/>
      <c r="D281" s="133"/>
      <c r="E281" s="106"/>
      <c r="F281" s="106"/>
      <c r="G281" s="106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106"/>
      <c r="U281" s="106"/>
      <c r="V281" s="106"/>
      <c r="W281" s="106"/>
    </row>
    <row r="282" spans="1:23" s="132" customFormat="1" ht="12.75">
      <c r="A282" s="97"/>
      <c r="B282" s="97"/>
      <c r="D282" s="133"/>
      <c r="E282" s="106"/>
      <c r="F282" s="106"/>
      <c r="G282" s="106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106"/>
      <c r="U282" s="106"/>
      <c r="V282" s="106"/>
      <c r="W282" s="106"/>
    </row>
    <row r="283" spans="1:23" s="132" customFormat="1" ht="12.75">
      <c r="A283" s="97"/>
      <c r="B283" s="97"/>
      <c r="D283" s="133"/>
      <c r="E283" s="106"/>
      <c r="F283" s="106"/>
      <c r="G283" s="106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106"/>
      <c r="U283" s="106"/>
      <c r="V283" s="106"/>
      <c r="W283" s="106"/>
    </row>
    <row r="284" spans="1:23" s="132" customFormat="1" ht="12.75">
      <c r="A284" s="97"/>
      <c r="B284" s="97"/>
      <c r="D284" s="133"/>
      <c r="E284" s="106"/>
      <c r="F284" s="106"/>
      <c r="G284" s="106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106"/>
      <c r="U284" s="106"/>
      <c r="V284" s="106"/>
      <c r="W284" s="106"/>
    </row>
    <row r="285" spans="1:23" s="132" customFormat="1" ht="12.75">
      <c r="A285" s="97"/>
      <c r="B285" s="97"/>
      <c r="D285" s="133"/>
      <c r="E285" s="106"/>
      <c r="F285" s="106"/>
      <c r="G285" s="106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106"/>
      <c r="U285" s="106"/>
      <c r="V285" s="106"/>
      <c r="W285" s="106"/>
    </row>
    <row r="286" spans="1:23" s="132" customFormat="1" ht="12.75">
      <c r="A286" s="97"/>
      <c r="B286" s="97"/>
      <c r="D286" s="133"/>
      <c r="E286" s="106"/>
      <c r="F286" s="106"/>
      <c r="G286" s="106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106"/>
      <c r="U286" s="106"/>
      <c r="V286" s="106"/>
      <c r="W286" s="106"/>
    </row>
    <row r="287" spans="1:23" s="132" customFormat="1" ht="12.75">
      <c r="A287" s="97"/>
      <c r="B287" s="97"/>
      <c r="D287" s="133"/>
      <c r="E287" s="106"/>
      <c r="F287" s="106"/>
      <c r="G287" s="106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106"/>
      <c r="U287" s="106"/>
      <c r="V287" s="106"/>
      <c r="W287" s="106"/>
    </row>
    <row r="288" spans="1:23" s="132" customFormat="1" ht="12.75">
      <c r="A288" s="97"/>
      <c r="B288" s="97"/>
      <c r="D288" s="133"/>
      <c r="E288" s="106"/>
      <c r="F288" s="106"/>
      <c r="G288" s="106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106"/>
      <c r="U288" s="106"/>
      <c r="V288" s="106"/>
      <c r="W288" s="106"/>
    </row>
    <row r="289" spans="1:23" s="132" customFormat="1" ht="12.75">
      <c r="A289" s="97"/>
      <c r="B289" s="97"/>
      <c r="D289" s="133"/>
      <c r="E289" s="106"/>
      <c r="F289" s="106"/>
      <c r="G289" s="106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106"/>
      <c r="U289" s="106"/>
      <c r="V289" s="106"/>
      <c r="W289" s="106"/>
    </row>
    <row r="290" spans="1:23" s="132" customFormat="1" ht="12.75">
      <c r="A290" s="97"/>
      <c r="B290" s="97"/>
      <c r="D290" s="133"/>
      <c r="E290" s="106"/>
      <c r="F290" s="106"/>
      <c r="G290" s="106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106"/>
      <c r="U290" s="106"/>
      <c r="V290" s="106"/>
      <c r="W290" s="106"/>
    </row>
    <row r="291" spans="1:23" s="132" customFormat="1" ht="12.75">
      <c r="A291" s="97"/>
      <c r="B291" s="97"/>
      <c r="D291" s="133"/>
      <c r="E291" s="106"/>
      <c r="F291" s="106"/>
      <c r="G291" s="106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106"/>
      <c r="U291" s="106"/>
      <c r="V291" s="106"/>
      <c r="W291" s="106"/>
    </row>
    <row r="292" spans="1:23" s="132" customFormat="1" ht="12.75">
      <c r="A292" s="97"/>
      <c r="B292" s="97"/>
      <c r="D292" s="133"/>
      <c r="E292" s="106"/>
      <c r="F292" s="106"/>
      <c r="G292" s="106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106"/>
      <c r="U292" s="106"/>
      <c r="V292" s="106"/>
      <c r="W292" s="106"/>
    </row>
    <row r="293" spans="1:23" s="132" customFormat="1" ht="12.75">
      <c r="A293" s="97"/>
      <c r="B293" s="97"/>
      <c r="D293" s="133"/>
      <c r="E293" s="106"/>
      <c r="F293" s="106"/>
      <c r="G293" s="106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106"/>
      <c r="U293" s="106"/>
      <c r="V293" s="106"/>
      <c r="W293" s="106"/>
    </row>
    <row r="294" spans="1:23" s="132" customFormat="1" ht="12.75">
      <c r="A294" s="97"/>
      <c r="B294" s="97"/>
      <c r="D294" s="133"/>
      <c r="E294" s="106"/>
      <c r="F294" s="106"/>
      <c r="G294" s="106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106"/>
      <c r="U294" s="106"/>
      <c r="V294" s="106"/>
      <c r="W294" s="106"/>
    </row>
    <row r="295" spans="1:23" s="132" customFormat="1" ht="12.75">
      <c r="A295" s="97"/>
      <c r="B295" s="97"/>
      <c r="D295" s="133"/>
      <c r="E295" s="106"/>
      <c r="F295" s="106"/>
      <c r="G295" s="106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106"/>
      <c r="U295" s="106"/>
      <c r="V295" s="106"/>
      <c r="W295" s="106"/>
    </row>
    <row r="296" spans="1:23" s="132" customFormat="1" ht="12.75">
      <c r="A296" s="97"/>
      <c r="B296" s="97"/>
      <c r="D296" s="133"/>
      <c r="E296" s="106"/>
      <c r="F296" s="106"/>
      <c r="G296" s="106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106"/>
      <c r="U296" s="106"/>
      <c r="V296" s="106"/>
      <c r="W296" s="106"/>
    </row>
    <row r="297" spans="1:23" s="132" customFormat="1" ht="12.75">
      <c r="A297" s="97"/>
      <c r="B297" s="97"/>
      <c r="D297" s="133"/>
      <c r="E297" s="106"/>
      <c r="F297" s="106"/>
      <c r="G297" s="106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106"/>
      <c r="U297" s="106"/>
      <c r="V297" s="106"/>
      <c r="W297" s="106"/>
    </row>
    <row r="298" spans="1:23" s="132" customFormat="1" ht="12.75">
      <c r="A298" s="97"/>
      <c r="B298" s="97"/>
      <c r="D298" s="133"/>
      <c r="E298" s="106"/>
      <c r="F298" s="106"/>
      <c r="G298" s="106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106"/>
      <c r="U298" s="106"/>
      <c r="V298" s="106"/>
      <c r="W298" s="106"/>
    </row>
    <row r="299" spans="1:23" s="132" customFormat="1" ht="12.75">
      <c r="A299" s="97"/>
      <c r="B299" s="97"/>
      <c r="D299" s="133"/>
      <c r="E299" s="106"/>
      <c r="F299" s="106"/>
      <c r="G299" s="106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106"/>
      <c r="U299" s="106"/>
      <c r="V299" s="106"/>
      <c r="W299" s="106"/>
    </row>
    <row r="300" spans="1:23" s="132" customFormat="1" ht="12.75">
      <c r="A300" s="97"/>
      <c r="B300" s="97"/>
      <c r="D300" s="133"/>
      <c r="E300" s="106"/>
      <c r="F300" s="106"/>
      <c r="G300" s="106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106"/>
      <c r="U300" s="106"/>
      <c r="V300" s="106"/>
      <c r="W300" s="106"/>
    </row>
    <row r="301" spans="1:23" s="132" customFormat="1" ht="12.75">
      <c r="A301" s="97"/>
      <c r="B301" s="97"/>
      <c r="D301" s="133"/>
      <c r="E301" s="106"/>
      <c r="F301" s="106"/>
      <c r="G301" s="106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106"/>
      <c r="U301" s="106"/>
      <c r="V301" s="106"/>
      <c r="W301" s="106"/>
    </row>
    <row r="302" spans="1:23" s="132" customFormat="1" ht="12.75">
      <c r="A302" s="97"/>
      <c r="B302" s="97"/>
      <c r="D302" s="133"/>
      <c r="E302" s="106"/>
      <c r="F302" s="106"/>
      <c r="G302" s="106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106"/>
      <c r="U302" s="106"/>
      <c r="V302" s="106"/>
      <c r="W302" s="106"/>
    </row>
    <row r="303" spans="1:23" s="132" customFormat="1" ht="12.75">
      <c r="A303" s="97"/>
      <c r="B303" s="97"/>
      <c r="D303" s="133"/>
      <c r="E303" s="106"/>
      <c r="F303" s="106"/>
      <c r="G303" s="106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106"/>
      <c r="U303" s="106"/>
      <c r="V303" s="106"/>
      <c r="W303" s="106"/>
    </row>
    <row r="304" spans="1:23" s="132" customFormat="1" ht="12.75">
      <c r="A304" s="97"/>
      <c r="B304" s="97"/>
      <c r="D304" s="133"/>
      <c r="E304" s="106"/>
      <c r="F304" s="106"/>
      <c r="G304" s="106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106"/>
      <c r="U304" s="106"/>
      <c r="V304" s="106"/>
      <c r="W304" s="106"/>
    </row>
    <row r="305" spans="1:23" s="132" customFormat="1" ht="12.75">
      <c r="A305" s="97"/>
      <c r="B305" s="97"/>
      <c r="D305" s="133"/>
      <c r="E305" s="106"/>
      <c r="F305" s="106"/>
      <c r="G305" s="106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106"/>
      <c r="U305" s="106"/>
      <c r="V305" s="106"/>
      <c r="W305" s="106"/>
    </row>
    <row r="306" spans="1:23" s="132" customFormat="1" ht="12.75">
      <c r="A306" s="97"/>
      <c r="B306" s="97"/>
      <c r="D306" s="133"/>
      <c r="E306" s="106"/>
      <c r="F306" s="106"/>
      <c r="G306" s="106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106"/>
      <c r="U306" s="106"/>
      <c r="V306" s="106"/>
      <c r="W306" s="106"/>
    </row>
    <row r="307" spans="1:23" s="132" customFormat="1" ht="12.75">
      <c r="A307" s="97"/>
      <c r="B307" s="97"/>
      <c r="D307" s="133"/>
      <c r="E307" s="106"/>
      <c r="F307" s="106"/>
      <c r="G307" s="106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106"/>
      <c r="U307" s="106"/>
      <c r="V307" s="106"/>
      <c r="W307" s="106"/>
    </row>
    <row r="308" spans="1:23" s="132" customFormat="1" ht="12.75">
      <c r="A308" s="97"/>
      <c r="B308" s="97"/>
      <c r="D308" s="133"/>
      <c r="E308" s="106"/>
      <c r="F308" s="106"/>
      <c r="G308" s="106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106"/>
      <c r="U308" s="106"/>
      <c r="V308" s="106"/>
      <c r="W308" s="106"/>
    </row>
    <row r="309" spans="1:23" s="132" customFormat="1" ht="12.75">
      <c r="A309" s="97"/>
      <c r="B309" s="97"/>
      <c r="D309" s="133"/>
      <c r="E309" s="106"/>
      <c r="F309" s="106"/>
      <c r="G309" s="106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106"/>
      <c r="U309" s="106"/>
      <c r="V309" s="106"/>
      <c r="W309" s="106"/>
    </row>
    <row r="310" spans="1:23" s="132" customFormat="1" ht="12.75">
      <c r="A310" s="97"/>
      <c r="B310" s="97"/>
      <c r="D310" s="133"/>
      <c r="E310" s="106"/>
      <c r="F310" s="106"/>
      <c r="G310" s="106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106"/>
      <c r="U310" s="106"/>
      <c r="V310" s="106"/>
      <c r="W310" s="106"/>
    </row>
    <row r="311" spans="1:23" s="132" customFormat="1" ht="12.75">
      <c r="A311" s="97"/>
      <c r="B311" s="97"/>
      <c r="D311" s="133"/>
      <c r="E311" s="106"/>
      <c r="F311" s="106"/>
      <c r="G311" s="106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106"/>
      <c r="U311" s="106"/>
      <c r="V311" s="106"/>
      <c r="W311" s="106"/>
    </row>
    <row r="312" spans="1:23" s="132" customFormat="1" ht="12.75">
      <c r="A312" s="97"/>
      <c r="B312" s="97"/>
      <c r="D312" s="133"/>
      <c r="E312" s="106"/>
      <c r="F312" s="106"/>
      <c r="G312" s="106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106"/>
      <c r="U312" s="106"/>
      <c r="V312" s="106"/>
      <c r="W312" s="106"/>
    </row>
    <row r="313" spans="1:23" s="132" customFormat="1" ht="12.75">
      <c r="A313" s="97"/>
      <c r="B313" s="97"/>
      <c r="D313" s="133"/>
      <c r="E313" s="106"/>
      <c r="F313" s="106"/>
      <c r="G313" s="106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106"/>
      <c r="U313" s="106"/>
      <c r="V313" s="106"/>
      <c r="W313" s="106"/>
    </row>
    <row r="314" spans="1:23" s="132" customFormat="1" ht="12.75">
      <c r="A314" s="97"/>
      <c r="B314" s="97"/>
      <c r="D314" s="133"/>
      <c r="E314" s="106"/>
      <c r="F314" s="106"/>
      <c r="G314" s="106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106"/>
      <c r="U314" s="106"/>
      <c r="V314" s="106"/>
      <c r="W314" s="106"/>
    </row>
    <row r="315" spans="1:23" s="132" customFormat="1" ht="12.75">
      <c r="A315" s="97"/>
      <c r="B315" s="97"/>
      <c r="D315" s="133"/>
      <c r="E315" s="106"/>
      <c r="F315" s="106"/>
      <c r="G315" s="106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106"/>
      <c r="U315" s="106"/>
      <c r="V315" s="106"/>
      <c r="W315" s="106"/>
    </row>
    <row r="316" spans="1:23" s="132" customFormat="1" ht="12.75">
      <c r="A316" s="97"/>
      <c r="B316" s="97"/>
      <c r="D316" s="133"/>
      <c r="E316" s="106"/>
      <c r="F316" s="106"/>
      <c r="G316" s="106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106"/>
      <c r="U316" s="106"/>
      <c r="V316" s="106"/>
      <c r="W316" s="106"/>
    </row>
    <row r="317" spans="1:23" s="132" customFormat="1" ht="12.75">
      <c r="A317" s="97"/>
      <c r="B317" s="97"/>
      <c r="D317" s="133"/>
      <c r="E317" s="106"/>
      <c r="F317" s="106"/>
      <c r="G317" s="106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106"/>
      <c r="U317" s="106"/>
      <c r="V317" s="106"/>
      <c r="W317" s="106"/>
    </row>
    <row r="318" spans="1:23" s="132" customFormat="1" ht="12.75">
      <c r="A318" s="97"/>
      <c r="B318" s="97"/>
      <c r="D318" s="133"/>
      <c r="E318" s="106"/>
      <c r="F318" s="106"/>
      <c r="G318" s="106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106"/>
      <c r="U318" s="106"/>
      <c r="V318" s="106"/>
      <c r="W318" s="106"/>
    </row>
    <row r="319" spans="1:23" s="132" customFormat="1" ht="12.75">
      <c r="A319" s="97"/>
      <c r="B319" s="97"/>
      <c r="D319" s="133"/>
      <c r="E319" s="106"/>
      <c r="F319" s="106"/>
      <c r="G319" s="106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106"/>
      <c r="U319" s="106"/>
      <c r="V319" s="106"/>
      <c r="W319" s="106"/>
    </row>
    <row r="320" spans="1:23" s="132" customFormat="1" ht="12.75">
      <c r="A320" s="97"/>
      <c r="B320" s="97"/>
      <c r="D320" s="133"/>
      <c r="E320" s="106"/>
      <c r="F320" s="106"/>
      <c r="G320" s="106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106"/>
      <c r="U320" s="106"/>
      <c r="V320" s="106"/>
      <c r="W320" s="106"/>
    </row>
    <row r="321" spans="1:23" s="132" customFormat="1" ht="12.75">
      <c r="A321" s="97"/>
      <c r="B321" s="97"/>
      <c r="D321" s="133"/>
      <c r="E321" s="106"/>
      <c r="F321" s="106"/>
      <c r="G321" s="106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106"/>
      <c r="U321" s="106"/>
      <c r="V321" s="106"/>
      <c r="W321" s="106"/>
    </row>
    <row r="322" spans="1:23" s="132" customFormat="1" ht="12.75">
      <c r="A322" s="97"/>
      <c r="B322" s="97"/>
      <c r="D322" s="133"/>
      <c r="E322" s="106"/>
      <c r="F322" s="106"/>
      <c r="G322" s="106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106"/>
      <c r="U322" s="106"/>
      <c r="V322" s="106"/>
      <c r="W322" s="106"/>
    </row>
    <row r="323" spans="1:23" s="132" customFormat="1" ht="12.75">
      <c r="A323" s="97"/>
      <c r="B323" s="97"/>
      <c r="D323" s="133"/>
      <c r="E323" s="106"/>
      <c r="F323" s="106"/>
      <c r="G323" s="106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106"/>
      <c r="U323" s="106"/>
      <c r="V323" s="106"/>
      <c r="W323" s="106"/>
    </row>
    <row r="324" spans="1:23" s="132" customFormat="1" ht="12.75">
      <c r="A324" s="97"/>
      <c r="B324" s="97"/>
      <c r="D324" s="133"/>
      <c r="E324" s="106"/>
      <c r="F324" s="106"/>
      <c r="G324" s="106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106"/>
      <c r="U324" s="106"/>
      <c r="V324" s="106"/>
      <c r="W324" s="106"/>
    </row>
    <row r="325" spans="1:23" s="132" customFormat="1" ht="12.75">
      <c r="A325" s="97"/>
      <c r="B325" s="97"/>
      <c r="D325" s="133"/>
      <c r="E325" s="106"/>
      <c r="F325" s="106"/>
      <c r="G325" s="106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106"/>
      <c r="U325" s="106"/>
      <c r="V325" s="106"/>
      <c r="W325" s="106"/>
    </row>
    <row r="326" spans="1:23" s="132" customFormat="1" ht="12.75">
      <c r="A326" s="97"/>
      <c r="B326" s="97"/>
      <c r="D326" s="133"/>
      <c r="E326" s="106"/>
      <c r="F326" s="106"/>
      <c r="G326" s="106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106"/>
      <c r="U326" s="106"/>
      <c r="V326" s="106"/>
      <c r="W326" s="106"/>
    </row>
    <row r="327" spans="1:23" s="132" customFormat="1" ht="12.75">
      <c r="A327" s="97"/>
      <c r="B327" s="97"/>
      <c r="D327" s="133"/>
      <c r="E327" s="106"/>
      <c r="F327" s="106"/>
      <c r="G327" s="106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106"/>
      <c r="U327" s="106"/>
      <c r="V327" s="106"/>
      <c r="W327" s="106"/>
    </row>
    <row r="328" spans="1:23" s="132" customFormat="1" ht="12.75">
      <c r="A328" s="97"/>
      <c r="B328" s="97"/>
      <c r="D328" s="133"/>
      <c r="E328" s="106"/>
      <c r="F328" s="106"/>
      <c r="G328" s="106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106"/>
      <c r="U328" s="106"/>
      <c r="V328" s="106"/>
      <c r="W328" s="106"/>
    </row>
    <row r="329" spans="1:23" s="132" customFormat="1" ht="12.75">
      <c r="A329" s="97"/>
      <c r="B329" s="97"/>
      <c r="D329" s="133"/>
      <c r="E329" s="106"/>
      <c r="F329" s="106"/>
      <c r="G329" s="106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106"/>
      <c r="U329" s="106"/>
      <c r="V329" s="106"/>
      <c r="W329" s="106"/>
    </row>
    <row r="330" spans="1:23" s="132" customFormat="1" ht="12.75">
      <c r="A330" s="97"/>
      <c r="B330" s="97"/>
      <c r="D330" s="133"/>
      <c r="E330" s="106"/>
      <c r="F330" s="106"/>
      <c r="G330" s="106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106"/>
      <c r="U330" s="106"/>
      <c r="V330" s="106"/>
      <c r="W330" s="106"/>
    </row>
    <row r="331" spans="1:23" s="132" customFormat="1" ht="12.75">
      <c r="A331" s="97"/>
      <c r="B331" s="97"/>
      <c r="D331" s="133"/>
      <c r="E331" s="106"/>
      <c r="F331" s="106"/>
      <c r="G331" s="106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106"/>
      <c r="U331" s="106"/>
      <c r="V331" s="106"/>
      <c r="W331" s="106"/>
    </row>
    <row r="332" spans="1:23" s="132" customFormat="1" ht="12.75">
      <c r="A332" s="97"/>
      <c r="B332" s="97"/>
      <c r="D332" s="133"/>
      <c r="E332" s="106"/>
      <c r="F332" s="106"/>
      <c r="G332" s="106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106"/>
      <c r="U332" s="106"/>
      <c r="V332" s="106"/>
      <c r="W332" s="106"/>
    </row>
    <row r="333" spans="1:23" s="132" customFormat="1" ht="12.75">
      <c r="A333" s="97"/>
      <c r="B333" s="97"/>
      <c r="D333" s="133"/>
      <c r="E333" s="106"/>
      <c r="F333" s="106"/>
      <c r="G333" s="106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106"/>
      <c r="U333" s="106"/>
      <c r="V333" s="106"/>
      <c r="W333" s="106"/>
    </row>
    <row r="334" spans="1:23" s="132" customFormat="1" ht="12.75">
      <c r="A334" s="97"/>
      <c r="B334" s="97"/>
      <c r="D334" s="133"/>
      <c r="E334" s="106"/>
      <c r="F334" s="106"/>
      <c r="G334" s="106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106"/>
      <c r="U334" s="106"/>
      <c r="V334" s="106"/>
      <c r="W334" s="106"/>
    </row>
    <row r="335" spans="1:23" s="132" customFormat="1" ht="12.75">
      <c r="A335" s="97"/>
      <c r="B335" s="97"/>
      <c r="D335" s="133"/>
      <c r="E335" s="106"/>
      <c r="F335" s="106"/>
      <c r="G335" s="106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106"/>
      <c r="U335" s="106"/>
      <c r="V335" s="106"/>
      <c r="W335" s="106"/>
    </row>
    <row r="336" spans="1:23" s="132" customFormat="1" ht="12.75">
      <c r="A336" s="97"/>
      <c r="B336" s="97"/>
      <c r="D336" s="133"/>
      <c r="E336" s="106"/>
      <c r="F336" s="106"/>
      <c r="G336" s="106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106"/>
      <c r="U336" s="106"/>
      <c r="V336" s="106"/>
      <c r="W336" s="106"/>
    </row>
    <row r="337" spans="1:23" s="132" customFormat="1" ht="12.75">
      <c r="A337" s="97"/>
      <c r="B337" s="97"/>
      <c r="D337" s="133"/>
      <c r="E337" s="106"/>
      <c r="F337" s="106"/>
      <c r="G337" s="106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106"/>
      <c r="U337" s="106"/>
      <c r="V337" s="106"/>
      <c r="W337" s="106"/>
    </row>
    <row r="338" spans="1:23" s="132" customFormat="1" ht="12.75">
      <c r="A338" s="97"/>
      <c r="B338" s="97"/>
      <c r="D338" s="133"/>
      <c r="E338" s="106"/>
      <c r="F338" s="106"/>
      <c r="G338" s="106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  <c r="T338" s="106"/>
      <c r="U338" s="106"/>
      <c r="V338" s="106"/>
      <c r="W338" s="106"/>
    </row>
    <row r="339" spans="1:23" s="132" customFormat="1" ht="12.75">
      <c r="A339" s="97"/>
      <c r="B339" s="97"/>
      <c r="D339" s="133"/>
      <c r="E339" s="106"/>
      <c r="F339" s="106"/>
      <c r="G339" s="106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  <c r="T339" s="106"/>
      <c r="U339" s="106"/>
      <c r="V339" s="106"/>
      <c r="W339" s="106"/>
    </row>
    <row r="340" spans="1:23" s="132" customFormat="1" ht="12.75">
      <c r="A340" s="97"/>
      <c r="B340" s="97"/>
      <c r="D340" s="133"/>
      <c r="E340" s="106"/>
      <c r="F340" s="106"/>
      <c r="G340" s="106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  <c r="T340" s="106"/>
      <c r="U340" s="106"/>
      <c r="V340" s="106"/>
      <c r="W340" s="106"/>
    </row>
    <row r="341" spans="1:23" s="132" customFormat="1" ht="12.75">
      <c r="A341" s="97"/>
      <c r="B341" s="97"/>
      <c r="D341" s="133"/>
      <c r="E341" s="106"/>
      <c r="F341" s="106"/>
      <c r="G341" s="106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  <c r="T341" s="106"/>
      <c r="U341" s="106"/>
      <c r="V341" s="106"/>
      <c r="W341" s="106"/>
    </row>
    <row r="342" spans="1:23" s="132" customFormat="1" ht="12.75">
      <c r="A342" s="97"/>
      <c r="B342" s="97"/>
      <c r="D342" s="133"/>
      <c r="E342" s="106"/>
      <c r="F342" s="106"/>
      <c r="G342" s="106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  <c r="T342" s="106"/>
      <c r="U342" s="106"/>
      <c r="V342" s="106"/>
      <c r="W342" s="106"/>
    </row>
    <row r="343" spans="1:23" s="132" customFormat="1" ht="12.75">
      <c r="A343" s="97"/>
      <c r="B343" s="97"/>
      <c r="D343" s="133"/>
      <c r="E343" s="106"/>
      <c r="F343" s="106"/>
      <c r="G343" s="106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  <c r="T343" s="106"/>
      <c r="U343" s="106"/>
      <c r="V343" s="106"/>
      <c r="W343" s="106"/>
    </row>
    <row r="344" spans="1:23" s="132" customFormat="1" ht="12.75">
      <c r="A344" s="97"/>
      <c r="B344" s="97"/>
      <c r="D344" s="133"/>
      <c r="E344" s="106"/>
      <c r="F344" s="106"/>
      <c r="G344" s="106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  <c r="T344" s="106"/>
      <c r="U344" s="106"/>
      <c r="V344" s="106"/>
      <c r="W344" s="106"/>
    </row>
    <row r="345" spans="1:23" s="132" customFormat="1" ht="12.75">
      <c r="A345" s="97"/>
      <c r="B345" s="97"/>
      <c r="D345" s="133"/>
      <c r="E345" s="106"/>
      <c r="F345" s="106"/>
      <c r="G345" s="106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  <c r="T345" s="106"/>
      <c r="U345" s="106"/>
      <c r="V345" s="106"/>
      <c r="W345" s="106"/>
    </row>
    <row r="346" spans="1:23" s="132" customFormat="1" ht="12.75">
      <c r="A346" s="97"/>
      <c r="B346" s="97"/>
      <c r="D346" s="133"/>
      <c r="E346" s="106"/>
      <c r="F346" s="106"/>
      <c r="G346" s="106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  <c r="T346" s="106"/>
      <c r="U346" s="106"/>
      <c r="V346" s="106"/>
      <c r="W346" s="106"/>
    </row>
    <row r="347" spans="1:23" s="132" customFormat="1" ht="12.75">
      <c r="A347" s="97"/>
      <c r="B347" s="97"/>
      <c r="D347" s="133"/>
      <c r="E347" s="106"/>
      <c r="F347" s="106"/>
      <c r="G347" s="106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  <c r="T347" s="106"/>
      <c r="U347" s="106"/>
      <c r="V347" s="106"/>
      <c r="W347" s="106"/>
    </row>
    <row r="348" spans="1:23" s="132" customFormat="1" ht="12.75">
      <c r="A348" s="97"/>
      <c r="B348" s="97"/>
      <c r="D348" s="133"/>
      <c r="E348" s="106"/>
      <c r="F348" s="106"/>
      <c r="G348" s="106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  <c r="T348" s="106"/>
      <c r="U348" s="106"/>
      <c r="V348" s="106"/>
      <c r="W348" s="106"/>
    </row>
    <row r="349" spans="1:23" s="132" customFormat="1" ht="12.75">
      <c r="A349" s="97"/>
      <c r="B349" s="97"/>
      <c r="D349" s="133"/>
      <c r="E349" s="106"/>
      <c r="F349" s="106"/>
      <c r="G349" s="106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  <c r="T349" s="106"/>
      <c r="U349" s="106"/>
      <c r="V349" s="106"/>
      <c r="W349" s="106"/>
    </row>
    <row r="350" spans="1:23" s="132" customFormat="1" ht="12.75">
      <c r="A350" s="97"/>
      <c r="B350" s="97"/>
      <c r="D350" s="133"/>
      <c r="E350" s="106"/>
      <c r="F350" s="106"/>
      <c r="G350" s="106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  <c r="T350" s="106"/>
      <c r="U350" s="106"/>
      <c r="V350" s="106"/>
      <c r="W350" s="106"/>
    </row>
    <row r="351" spans="1:23" s="132" customFormat="1" ht="12.75">
      <c r="A351" s="97"/>
      <c r="B351" s="97"/>
      <c r="D351" s="133"/>
      <c r="E351" s="106"/>
      <c r="F351" s="106"/>
      <c r="G351" s="106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  <c r="T351" s="106"/>
      <c r="U351" s="106"/>
      <c r="V351" s="106"/>
      <c r="W351" s="106"/>
    </row>
    <row r="352" spans="1:23" s="132" customFormat="1" ht="12.75">
      <c r="A352" s="97"/>
      <c r="B352" s="97"/>
      <c r="D352" s="133"/>
      <c r="E352" s="106"/>
      <c r="F352" s="106"/>
      <c r="G352" s="106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  <c r="T352" s="106"/>
      <c r="U352" s="106"/>
      <c r="V352" s="106"/>
      <c r="W352" s="106"/>
    </row>
    <row r="353" spans="1:23" s="132" customFormat="1" ht="12.75">
      <c r="A353" s="97"/>
      <c r="B353" s="97"/>
      <c r="D353" s="133"/>
      <c r="E353" s="106"/>
      <c r="F353" s="106"/>
      <c r="G353" s="106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  <c r="T353" s="106"/>
      <c r="U353" s="106"/>
      <c r="V353" s="106"/>
      <c r="W353" s="106"/>
    </row>
    <row r="354" spans="1:23" s="132" customFormat="1" ht="12.75">
      <c r="A354" s="97"/>
      <c r="B354" s="97"/>
      <c r="D354" s="133"/>
      <c r="E354" s="106"/>
      <c r="F354" s="106"/>
      <c r="G354" s="106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  <c r="T354" s="106"/>
      <c r="U354" s="106"/>
      <c r="V354" s="106"/>
      <c r="W354" s="106"/>
    </row>
    <row r="355" spans="1:23" s="132" customFormat="1" ht="12.75">
      <c r="A355" s="97"/>
      <c r="B355" s="97"/>
      <c r="D355" s="133"/>
      <c r="E355" s="106"/>
      <c r="F355" s="106"/>
      <c r="G355" s="106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  <c r="T355" s="106"/>
      <c r="U355" s="106"/>
      <c r="V355" s="106"/>
      <c r="W355" s="106"/>
    </row>
    <row r="356" spans="1:23" s="132" customFormat="1" ht="12.75">
      <c r="A356" s="97"/>
      <c r="B356" s="97"/>
      <c r="D356" s="133"/>
      <c r="E356" s="106"/>
      <c r="F356" s="106"/>
      <c r="G356" s="106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  <c r="T356" s="106"/>
      <c r="U356" s="106"/>
      <c r="V356" s="106"/>
      <c r="W356" s="106"/>
    </row>
    <row r="357" spans="1:23" s="132" customFormat="1" ht="12.75">
      <c r="A357" s="97"/>
      <c r="B357" s="97"/>
      <c r="D357" s="133"/>
      <c r="E357" s="106"/>
      <c r="F357" s="106"/>
      <c r="G357" s="106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  <c r="T357" s="106"/>
      <c r="U357" s="106"/>
      <c r="V357" s="106"/>
      <c r="W357" s="106"/>
    </row>
    <row r="358" spans="1:23" s="132" customFormat="1" ht="12.75">
      <c r="A358" s="97"/>
      <c r="B358" s="97"/>
      <c r="D358" s="133"/>
      <c r="E358" s="106"/>
      <c r="F358" s="106"/>
      <c r="G358" s="106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  <c r="T358" s="106"/>
      <c r="U358" s="106"/>
      <c r="V358" s="106"/>
      <c r="W358" s="106"/>
    </row>
    <row r="359" spans="1:23" s="132" customFormat="1" ht="12.75">
      <c r="A359" s="97"/>
      <c r="B359" s="97"/>
      <c r="D359" s="133"/>
      <c r="E359" s="106"/>
      <c r="F359" s="106"/>
      <c r="G359" s="106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  <c r="T359" s="106"/>
      <c r="U359" s="106"/>
      <c r="V359" s="106"/>
      <c r="W359" s="106"/>
    </row>
    <row r="360" spans="1:23" s="132" customFormat="1" ht="12.75">
      <c r="A360" s="97"/>
      <c r="B360" s="97"/>
      <c r="D360" s="133"/>
      <c r="E360" s="106"/>
      <c r="F360" s="106"/>
      <c r="G360" s="106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  <c r="T360" s="106"/>
      <c r="U360" s="106"/>
      <c r="V360" s="106"/>
      <c r="W360" s="106"/>
    </row>
    <row r="361" spans="1:23" s="132" customFormat="1" ht="12.75">
      <c r="A361" s="97"/>
      <c r="B361" s="97"/>
      <c r="D361" s="133"/>
      <c r="E361" s="106"/>
      <c r="F361" s="106"/>
      <c r="G361" s="106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  <c r="T361" s="106"/>
      <c r="U361" s="106"/>
      <c r="V361" s="106"/>
      <c r="W361" s="106"/>
    </row>
    <row r="362" spans="1:23" s="132" customFormat="1" ht="12.75">
      <c r="A362" s="97"/>
      <c r="B362" s="97"/>
      <c r="D362" s="133"/>
      <c r="E362" s="106"/>
      <c r="F362" s="106"/>
      <c r="G362" s="106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  <c r="T362" s="106"/>
      <c r="U362" s="106"/>
      <c r="V362" s="106"/>
      <c r="W362" s="106"/>
    </row>
    <row r="363" spans="1:23" s="132" customFormat="1" ht="12.75">
      <c r="A363" s="97"/>
      <c r="B363" s="97"/>
      <c r="D363" s="133"/>
      <c r="E363" s="106"/>
      <c r="F363" s="106"/>
      <c r="G363" s="106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  <c r="T363" s="106"/>
      <c r="U363" s="106"/>
      <c r="V363" s="106"/>
      <c r="W363" s="106"/>
    </row>
    <row r="364" spans="1:23" s="132" customFormat="1" ht="12.75">
      <c r="A364" s="97"/>
      <c r="B364" s="97"/>
      <c r="D364" s="133"/>
      <c r="E364" s="106"/>
      <c r="F364" s="106"/>
      <c r="G364" s="106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  <c r="T364" s="106"/>
      <c r="U364" s="106"/>
      <c r="V364" s="106"/>
      <c r="W364" s="106"/>
    </row>
    <row r="365" spans="1:23" s="132" customFormat="1" ht="12.75">
      <c r="A365" s="97"/>
      <c r="B365" s="97"/>
      <c r="D365" s="133"/>
      <c r="E365" s="106"/>
      <c r="F365" s="106"/>
      <c r="G365" s="106"/>
      <c r="H365" s="106"/>
      <c r="I365" s="106"/>
      <c r="J365" s="106"/>
      <c r="K365" s="106"/>
      <c r="L365" s="106"/>
      <c r="M365" s="106"/>
      <c r="N365" s="106"/>
      <c r="O365" s="106"/>
      <c r="P365" s="106"/>
      <c r="Q365" s="106"/>
      <c r="R365" s="106"/>
      <c r="S365" s="106"/>
      <c r="T365" s="106"/>
      <c r="U365" s="106"/>
      <c r="V365" s="106"/>
      <c r="W365" s="106"/>
    </row>
    <row r="366" spans="1:23" s="132" customFormat="1" ht="12.75">
      <c r="A366" s="97"/>
      <c r="B366" s="97"/>
      <c r="D366" s="133"/>
      <c r="E366" s="106"/>
      <c r="F366" s="106"/>
      <c r="G366" s="106"/>
      <c r="H366" s="106"/>
      <c r="I366" s="106"/>
      <c r="J366" s="106"/>
      <c r="K366" s="106"/>
      <c r="L366" s="106"/>
      <c r="M366" s="106"/>
      <c r="N366" s="106"/>
      <c r="O366" s="106"/>
      <c r="P366" s="106"/>
      <c r="Q366" s="106"/>
      <c r="R366" s="106"/>
      <c r="S366" s="106"/>
      <c r="T366" s="106"/>
      <c r="U366" s="106"/>
      <c r="V366" s="106"/>
      <c r="W366" s="106"/>
    </row>
    <row r="367" spans="1:23" s="132" customFormat="1" ht="12.75">
      <c r="A367" s="97"/>
      <c r="B367" s="97"/>
      <c r="D367" s="133"/>
      <c r="E367" s="106"/>
      <c r="F367" s="106"/>
      <c r="G367" s="106"/>
      <c r="H367" s="106"/>
      <c r="I367" s="106"/>
      <c r="J367" s="106"/>
      <c r="K367" s="106"/>
      <c r="L367" s="106"/>
      <c r="M367" s="106"/>
      <c r="N367" s="106"/>
      <c r="O367" s="106"/>
      <c r="P367" s="106"/>
      <c r="Q367" s="106"/>
      <c r="R367" s="106"/>
      <c r="S367" s="106"/>
      <c r="T367" s="106"/>
      <c r="U367" s="106"/>
      <c r="V367" s="106"/>
      <c r="W367" s="106"/>
    </row>
    <row r="368" spans="1:23" s="132" customFormat="1" ht="12.75">
      <c r="A368" s="97"/>
      <c r="B368" s="97"/>
      <c r="D368" s="133"/>
      <c r="E368" s="106"/>
      <c r="F368" s="106"/>
      <c r="G368" s="106"/>
      <c r="H368" s="106"/>
      <c r="I368" s="106"/>
      <c r="J368" s="106"/>
      <c r="K368" s="106"/>
      <c r="L368" s="106"/>
      <c r="M368" s="106"/>
      <c r="N368" s="106"/>
      <c r="O368" s="106"/>
      <c r="P368" s="106"/>
      <c r="Q368" s="106"/>
      <c r="R368" s="106"/>
      <c r="S368" s="106"/>
      <c r="T368" s="106"/>
      <c r="U368" s="106"/>
      <c r="V368" s="106"/>
      <c r="W368" s="106"/>
    </row>
    <row r="369" spans="1:23" s="132" customFormat="1" ht="12.75">
      <c r="A369" s="97"/>
      <c r="B369" s="97"/>
      <c r="D369" s="133"/>
      <c r="E369" s="106"/>
      <c r="F369" s="106"/>
      <c r="G369" s="106"/>
      <c r="H369" s="106"/>
      <c r="I369" s="106"/>
      <c r="J369" s="106"/>
      <c r="K369" s="106"/>
      <c r="L369" s="106"/>
      <c r="M369" s="106"/>
      <c r="N369" s="106"/>
      <c r="O369" s="106"/>
      <c r="P369" s="106"/>
      <c r="Q369" s="106"/>
      <c r="R369" s="106"/>
      <c r="S369" s="106"/>
      <c r="T369" s="106"/>
      <c r="U369" s="106"/>
      <c r="V369" s="106"/>
      <c r="W369" s="106"/>
    </row>
    <row r="370" spans="1:23" s="132" customFormat="1" ht="12.75">
      <c r="A370" s="97"/>
      <c r="B370" s="97"/>
      <c r="D370" s="133"/>
      <c r="E370" s="106"/>
      <c r="F370" s="106"/>
      <c r="G370" s="106"/>
      <c r="H370" s="106"/>
      <c r="I370" s="106"/>
      <c r="J370" s="106"/>
      <c r="K370" s="106"/>
      <c r="L370" s="106"/>
      <c r="M370" s="106"/>
      <c r="N370" s="106"/>
      <c r="O370" s="106"/>
      <c r="P370" s="106"/>
      <c r="Q370" s="106"/>
      <c r="R370" s="106"/>
      <c r="S370" s="106"/>
      <c r="T370" s="106"/>
      <c r="U370" s="106"/>
      <c r="V370" s="106"/>
      <c r="W370" s="106"/>
    </row>
    <row r="371" spans="1:23" s="132" customFormat="1" ht="12.75">
      <c r="A371" s="97"/>
      <c r="B371" s="97"/>
      <c r="D371" s="133"/>
      <c r="E371" s="106"/>
      <c r="F371" s="106"/>
      <c r="G371" s="106"/>
      <c r="H371" s="106"/>
      <c r="I371" s="106"/>
      <c r="J371" s="106"/>
      <c r="K371" s="106"/>
      <c r="L371" s="106"/>
      <c r="M371" s="106"/>
      <c r="N371" s="106"/>
      <c r="O371" s="106"/>
      <c r="P371" s="106"/>
      <c r="Q371" s="106"/>
      <c r="R371" s="106"/>
      <c r="S371" s="106"/>
      <c r="T371" s="106"/>
      <c r="U371" s="106"/>
      <c r="V371" s="106"/>
      <c r="W371" s="106"/>
    </row>
    <row r="372" spans="1:23" s="132" customFormat="1" ht="12.75">
      <c r="A372" s="97"/>
      <c r="B372" s="97"/>
      <c r="D372" s="133"/>
      <c r="E372" s="106"/>
      <c r="F372" s="106"/>
      <c r="G372" s="106"/>
      <c r="H372" s="106"/>
      <c r="I372" s="106"/>
      <c r="J372" s="106"/>
      <c r="K372" s="106"/>
      <c r="L372" s="106"/>
      <c r="M372" s="106"/>
      <c r="N372" s="106"/>
      <c r="O372" s="106"/>
      <c r="P372" s="106"/>
      <c r="Q372" s="106"/>
      <c r="R372" s="106"/>
      <c r="S372" s="106"/>
      <c r="T372" s="106"/>
      <c r="U372" s="106"/>
      <c r="V372" s="106"/>
      <c r="W372" s="106"/>
    </row>
    <row r="373" spans="1:23" s="132" customFormat="1" ht="12.75">
      <c r="A373" s="97"/>
      <c r="B373" s="97"/>
      <c r="D373" s="133"/>
      <c r="E373" s="106"/>
      <c r="F373" s="106"/>
      <c r="G373" s="106"/>
      <c r="H373" s="106"/>
      <c r="I373" s="106"/>
      <c r="J373" s="106"/>
      <c r="K373" s="106"/>
      <c r="L373" s="106"/>
      <c r="M373" s="106"/>
      <c r="N373" s="106"/>
      <c r="O373" s="106"/>
      <c r="P373" s="106"/>
      <c r="Q373" s="106"/>
      <c r="R373" s="106"/>
      <c r="S373" s="106"/>
      <c r="T373" s="106"/>
      <c r="U373" s="106"/>
      <c r="V373" s="106"/>
      <c r="W373" s="106"/>
    </row>
    <row r="374" spans="1:23" s="132" customFormat="1" ht="12.75">
      <c r="A374" s="97"/>
      <c r="B374" s="97"/>
      <c r="D374" s="133"/>
      <c r="E374" s="106"/>
      <c r="F374" s="106"/>
      <c r="G374" s="106"/>
      <c r="H374" s="106"/>
      <c r="I374" s="106"/>
      <c r="J374" s="106"/>
      <c r="K374" s="106"/>
      <c r="L374" s="106"/>
      <c r="M374" s="106"/>
      <c r="N374" s="106"/>
      <c r="O374" s="106"/>
      <c r="P374" s="106"/>
      <c r="Q374" s="106"/>
      <c r="R374" s="106"/>
      <c r="S374" s="106"/>
      <c r="T374" s="106"/>
      <c r="U374" s="106"/>
      <c r="V374" s="106"/>
      <c r="W374" s="106"/>
    </row>
    <row r="375" spans="1:23" s="132" customFormat="1" ht="12.75">
      <c r="A375" s="97"/>
      <c r="B375" s="97"/>
      <c r="D375" s="133"/>
      <c r="E375" s="106"/>
      <c r="F375" s="106"/>
      <c r="G375" s="106"/>
      <c r="H375" s="106"/>
      <c r="I375" s="106"/>
      <c r="J375" s="106"/>
      <c r="K375" s="106"/>
      <c r="L375" s="106"/>
      <c r="M375" s="106"/>
      <c r="N375" s="106"/>
      <c r="O375" s="106"/>
      <c r="P375" s="106"/>
      <c r="Q375" s="106"/>
      <c r="R375" s="106"/>
      <c r="S375" s="106"/>
      <c r="T375" s="106"/>
      <c r="U375" s="106"/>
      <c r="V375" s="106"/>
      <c r="W375" s="106"/>
    </row>
    <row r="376" spans="1:23" s="132" customFormat="1" ht="12.75">
      <c r="A376" s="97"/>
      <c r="B376" s="97"/>
      <c r="D376" s="133"/>
      <c r="E376" s="106"/>
      <c r="F376" s="106"/>
      <c r="G376" s="106"/>
      <c r="H376" s="106"/>
      <c r="I376" s="106"/>
      <c r="J376" s="106"/>
      <c r="K376" s="106"/>
      <c r="L376" s="106"/>
      <c r="M376" s="106"/>
      <c r="N376" s="106"/>
      <c r="O376" s="106"/>
      <c r="P376" s="106"/>
      <c r="Q376" s="106"/>
      <c r="R376" s="106"/>
      <c r="S376" s="106"/>
      <c r="T376" s="106"/>
      <c r="U376" s="106"/>
      <c r="V376" s="106"/>
      <c r="W376" s="106"/>
    </row>
    <row r="377" spans="1:23" s="132" customFormat="1" ht="12.75">
      <c r="A377" s="97"/>
      <c r="B377" s="97"/>
      <c r="D377" s="133"/>
      <c r="E377" s="106"/>
      <c r="F377" s="106"/>
      <c r="G377" s="106"/>
      <c r="H377" s="106"/>
      <c r="I377" s="106"/>
      <c r="J377" s="106"/>
      <c r="K377" s="106"/>
      <c r="L377" s="106"/>
      <c r="M377" s="106"/>
      <c r="N377" s="106"/>
      <c r="O377" s="106"/>
      <c r="P377" s="106"/>
      <c r="Q377" s="106"/>
      <c r="R377" s="106"/>
      <c r="S377" s="106"/>
      <c r="T377" s="106"/>
      <c r="U377" s="106"/>
      <c r="V377" s="106"/>
      <c r="W377" s="106"/>
    </row>
    <row r="378" spans="1:23" s="132" customFormat="1" ht="12.75">
      <c r="A378" s="97"/>
      <c r="B378" s="97"/>
      <c r="D378" s="133"/>
      <c r="E378" s="106"/>
      <c r="F378" s="106"/>
      <c r="G378" s="106"/>
      <c r="H378" s="106"/>
      <c r="I378" s="106"/>
      <c r="J378" s="106"/>
      <c r="K378" s="106"/>
      <c r="L378" s="106"/>
      <c r="M378" s="106"/>
      <c r="N378" s="106"/>
      <c r="O378" s="106"/>
      <c r="P378" s="106"/>
      <c r="Q378" s="106"/>
      <c r="R378" s="106"/>
      <c r="S378" s="106"/>
      <c r="T378" s="106"/>
      <c r="U378" s="106"/>
      <c r="V378" s="106"/>
      <c r="W378" s="106"/>
    </row>
  </sheetData>
  <sheetProtection/>
  <mergeCells count="5">
    <mergeCell ref="D9:D14"/>
    <mergeCell ref="B2:D2"/>
    <mergeCell ref="B4:B5"/>
    <mergeCell ref="C4:C5"/>
    <mergeCell ref="D4:D5"/>
  </mergeCells>
  <printOptions horizontalCentered="1"/>
  <pageMargins left="0.1968503937007874" right="0.1968503937007874" top="0.7086614173228347" bottom="0.3937007874015748" header="0.2362204724409449" footer="0.1968503937007874"/>
  <pageSetup fitToHeight="50" horizontalDpi="600" verticalDpi="600" orientation="portrait" paperSize="9" scale="44" r:id="rId1"/>
  <headerFooter alignWithMargins="0">
    <oddFooter>&amp;C&amp;P
</oddFooter>
  </headerFooter>
  <rowBreaks count="1" manualBreakCount="1">
    <brk id="30" min="1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C350"/>
  <sheetViews>
    <sheetView showZeros="0" view="pageBreakPreview" zoomScale="50" zoomScaleNormal="75" zoomScaleSheetLayoutView="50" zoomScalePageLayoutView="0" workbookViewId="0" topLeftCell="D1">
      <selection activeCell="P1" sqref="P1:Q1"/>
    </sheetView>
  </sheetViews>
  <sheetFormatPr defaultColWidth="8.8515625" defaultRowHeight="12.75"/>
  <cols>
    <col min="1" max="1" width="0" style="97" hidden="1" customWidth="1"/>
    <col min="2" max="2" width="14.7109375" style="97" customWidth="1"/>
    <col min="3" max="3" width="20.7109375" style="132" customWidth="1"/>
    <col min="4" max="4" width="17.00390625" style="132" customWidth="1"/>
    <col min="5" max="5" width="50.7109375" style="133" customWidth="1"/>
    <col min="6" max="6" width="24.421875" style="133" customWidth="1"/>
    <col min="7" max="7" width="23.57421875" style="132" customWidth="1"/>
    <col min="8" max="8" width="22.140625" style="132" customWidth="1"/>
    <col min="9" max="9" width="26.140625" style="132" customWidth="1"/>
    <col min="10" max="10" width="24.7109375" style="132" customWidth="1"/>
    <col min="11" max="11" width="23.57421875" style="132" customWidth="1"/>
    <col min="12" max="12" width="21.00390625" style="132" customWidth="1"/>
    <col min="13" max="13" width="24.140625" style="132" customWidth="1"/>
    <col min="14" max="14" width="27.28125" style="132" customWidth="1"/>
    <col min="15" max="15" width="21.57421875" style="132" customWidth="1"/>
    <col min="16" max="16" width="20.140625" style="132" customWidth="1"/>
    <col min="17" max="17" width="20.421875" style="132" customWidth="1"/>
    <col min="18" max="16384" width="8.8515625" style="106" customWidth="1"/>
  </cols>
  <sheetData>
    <row r="1" spans="3:17" ht="181.5" customHeight="1">
      <c r="C1" s="104"/>
      <c r="D1" s="104"/>
      <c r="E1" s="105"/>
      <c r="F1" s="105"/>
      <c r="G1" s="104"/>
      <c r="H1" s="104"/>
      <c r="I1" s="104"/>
      <c r="J1" s="104"/>
      <c r="K1" s="104"/>
      <c r="L1" s="104"/>
      <c r="M1" s="104"/>
      <c r="N1" s="104"/>
      <c r="O1" s="104"/>
      <c r="P1" s="934" t="s">
        <v>770</v>
      </c>
      <c r="Q1" s="934"/>
    </row>
    <row r="2" spans="2:23" ht="75" customHeight="1">
      <c r="B2" s="912" t="s">
        <v>485</v>
      </c>
      <c r="C2" s="912"/>
      <c r="D2" s="912"/>
      <c r="E2" s="912"/>
      <c r="F2" s="912"/>
      <c r="G2" s="912"/>
      <c r="H2" s="912"/>
      <c r="I2" s="912"/>
      <c r="J2" s="912"/>
      <c r="K2" s="912"/>
      <c r="L2" s="912"/>
      <c r="M2" s="912"/>
      <c r="N2" s="912"/>
      <c r="O2" s="912"/>
      <c r="P2" s="912"/>
      <c r="Q2" s="912"/>
      <c r="W2" s="108"/>
    </row>
    <row r="3" spans="3:29" ht="31.5" customHeight="1" thickBot="1">
      <c r="C3" s="109">
        <v>25539000000</v>
      </c>
      <c r="D3" s="109"/>
      <c r="E3" s="914" t="s">
        <v>474</v>
      </c>
      <c r="F3" s="914"/>
      <c r="G3" s="914"/>
      <c r="H3" s="914"/>
      <c r="I3" s="914"/>
      <c r="J3" s="914"/>
      <c r="K3" s="914"/>
      <c r="L3" s="914"/>
      <c r="M3" s="914"/>
      <c r="N3" s="914"/>
      <c r="O3" s="914"/>
      <c r="P3" s="914"/>
      <c r="Q3" s="914"/>
      <c r="AC3" s="165"/>
    </row>
    <row r="4" spans="2:17" ht="59.25" customHeight="1">
      <c r="B4" s="945" t="s">
        <v>366</v>
      </c>
      <c r="C4" s="945" t="s">
        <v>357</v>
      </c>
      <c r="D4" s="945" t="s">
        <v>367</v>
      </c>
      <c r="E4" s="948" t="s">
        <v>356</v>
      </c>
      <c r="F4" s="951" t="s">
        <v>24</v>
      </c>
      <c r="G4" s="943"/>
      <c r="H4" s="943"/>
      <c r="I4" s="944"/>
      <c r="J4" s="942" t="s">
        <v>25</v>
      </c>
      <c r="K4" s="943"/>
      <c r="L4" s="943"/>
      <c r="M4" s="944"/>
      <c r="N4" s="942" t="s">
        <v>26</v>
      </c>
      <c r="O4" s="943"/>
      <c r="P4" s="943"/>
      <c r="Q4" s="944"/>
    </row>
    <row r="5" spans="2:17" ht="35.25" customHeight="1">
      <c r="B5" s="946"/>
      <c r="C5" s="946"/>
      <c r="D5" s="946"/>
      <c r="E5" s="949"/>
      <c r="F5" s="940" t="s">
        <v>683</v>
      </c>
      <c r="G5" s="937" t="s">
        <v>684</v>
      </c>
      <c r="H5" s="938"/>
      <c r="I5" s="939" t="s">
        <v>685</v>
      </c>
      <c r="J5" s="940" t="s">
        <v>683</v>
      </c>
      <c r="K5" s="937" t="s">
        <v>684</v>
      </c>
      <c r="L5" s="938"/>
      <c r="M5" s="939" t="s">
        <v>685</v>
      </c>
      <c r="N5" s="935" t="s">
        <v>683</v>
      </c>
      <c r="O5" s="932" t="s">
        <v>684</v>
      </c>
      <c r="P5" s="933"/>
      <c r="Q5" s="935" t="s">
        <v>685</v>
      </c>
    </row>
    <row r="6" spans="2:17" ht="185.25" customHeight="1" thickBot="1">
      <c r="B6" s="947"/>
      <c r="C6" s="947"/>
      <c r="D6" s="947"/>
      <c r="E6" s="950"/>
      <c r="F6" s="941"/>
      <c r="G6" s="688" t="s">
        <v>360</v>
      </c>
      <c r="H6" s="689" t="s">
        <v>361</v>
      </c>
      <c r="I6" s="936"/>
      <c r="J6" s="941"/>
      <c r="K6" s="688" t="s">
        <v>360</v>
      </c>
      <c r="L6" s="689" t="s">
        <v>361</v>
      </c>
      <c r="M6" s="936"/>
      <c r="N6" s="936"/>
      <c r="O6" s="688" t="s">
        <v>360</v>
      </c>
      <c r="P6" s="689" t="s">
        <v>361</v>
      </c>
      <c r="Q6" s="936"/>
    </row>
    <row r="7" spans="1:17" s="117" customFormat="1" ht="21" thickBot="1">
      <c r="A7" s="111"/>
      <c r="B7" s="658">
        <v>1</v>
      </c>
      <c r="C7" s="658">
        <v>2</v>
      </c>
      <c r="D7" s="659">
        <v>3</v>
      </c>
      <c r="E7" s="660">
        <v>4</v>
      </c>
      <c r="F7" s="661">
        <v>5</v>
      </c>
      <c r="G7" s="662">
        <v>6</v>
      </c>
      <c r="H7" s="663">
        <v>7</v>
      </c>
      <c r="I7" s="663">
        <v>8</v>
      </c>
      <c r="J7" s="664">
        <v>9</v>
      </c>
      <c r="K7" s="664">
        <v>10</v>
      </c>
      <c r="L7" s="664">
        <v>11</v>
      </c>
      <c r="M7" s="664">
        <v>12</v>
      </c>
      <c r="N7" s="664">
        <v>13</v>
      </c>
      <c r="O7" s="664">
        <v>14</v>
      </c>
      <c r="P7" s="664">
        <v>15</v>
      </c>
      <c r="Q7" s="665">
        <v>16</v>
      </c>
    </row>
    <row r="8" spans="1:17" s="117" customFormat="1" ht="75" customHeight="1" thickBot="1">
      <c r="A8" s="111"/>
      <c r="B8" s="188" t="s">
        <v>59</v>
      </c>
      <c r="C8" s="203"/>
      <c r="D8" s="203"/>
      <c r="E8" s="204" t="s">
        <v>187</v>
      </c>
      <c r="F8" s="204">
        <v>50000</v>
      </c>
      <c r="G8" s="178"/>
      <c r="H8" s="178"/>
      <c r="I8" s="178"/>
      <c r="J8" s="178"/>
      <c r="K8" s="178"/>
      <c r="L8" s="178"/>
      <c r="M8" s="178"/>
      <c r="N8" s="178">
        <v>50000</v>
      </c>
      <c r="O8" s="178"/>
      <c r="P8" s="178"/>
      <c r="Q8" s="666">
        <v>50000</v>
      </c>
    </row>
    <row r="9" spans="1:17" s="117" customFormat="1" ht="54.75" customHeight="1" thickBot="1">
      <c r="A9" s="111"/>
      <c r="B9" s="656" t="s">
        <v>475</v>
      </c>
      <c r="C9" s="206"/>
      <c r="D9" s="206"/>
      <c r="E9" s="204" t="s">
        <v>187</v>
      </c>
      <c r="F9" s="207">
        <v>50000</v>
      </c>
      <c r="G9" s="183"/>
      <c r="H9" s="183"/>
      <c r="I9" s="183"/>
      <c r="J9" s="183"/>
      <c r="K9" s="183"/>
      <c r="L9" s="183"/>
      <c r="M9" s="183"/>
      <c r="N9" s="183">
        <v>50000</v>
      </c>
      <c r="O9" s="183"/>
      <c r="P9" s="183"/>
      <c r="Q9" s="667">
        <v>50000</v>
      </c>
    </row>
    <row r="10" spans="1:17" s="117" customFormat="1" ht="87.75" customHeight="1" thickBot="1">
      <c r="A10" s="111"/>
      <c r="B10" s="552" t="s">
        <v>504</v>
      </c>
      <c r="C10" s="668" t="s">
        <v>477</v>
      </c>
      <c r="D10" s="552" t="s">
        <v>330</v>
      </c>
      <c r="E10" s="669" t="s">
        <v>525</v>
      </c>
      <c r="F10" s="737">
        <v>50000</v>
      </c>
      <c r="G10" s="670"/>
      <c r="H10" s="670"/>
      <c r="I10" s="670"/>
      <c r="J10" s="670"/>
      <c r="K10" s="670"/>
      <c r="L10" s="670"/>
      <c r="M10" s="670"/>
      <c r="N10" s="738">
        <v>50000</v>
      </c>
      <c r="O10" s="670"/>
      <c r="P10" s="670"/>
      <c r="Q10" s="671">
        <v>50000</v>
      </c>
    </row>
    <row r="11" spans="1:17" s="117" customFormat="1" ht="86.25" customHeight="1" thickBot="1">
      <c r="A11" s="111"/>
      <c r="B11" s="655" t="s">
        <v>476</v>
      </c>
      <c r="C11" s="657" t="s">
        <v>478</v>
      </c>
      <c r="D11" s="657" t="s">
        <v>330</v>
      </c>
      <c r="E11" s="669" t="s">
        <v>524</v>
      </c>
      <c r="F11" s="653"/>
      <c r="G11" s="653"/>
      <c r="H11" s="653"/>
      <c r="I11" s="653"/>
      <c r="J11" s="653"/>
      <c r="K11" s="653"/>
      <c r="L11" s="653"/>
      <c r="M11" s="653"/>
      <c r="N11" s="653"/>
      <c r="O11" s="653"/>
      <c r="P11" s="653"/>
      <c r="Q11" s="654"/>
    </row>
    <row r="12" spans="1:17" s="117" customFormat="1" ht="57.75" customHeight="1" hidden="1" thickBot="1">
      <c r="A12" s="111"/>
      <c r="B12" s="672"/>
      <c r="C12" s="673"/>
      <c r="D12" s="673"/>
      <c r="E12" s="674"/>
      <c r="F12" s="675"/>
      <c r="G12" s="653"/>
      <c r="H12" s="653"/>
      <c r="I12" s="653"/>
      <c r="J12" s="653"/>
      <c r="K12" s="653"/>
      <c r="L12" s="653"/>
      <c r="M12" s="653"/>
      <c r="N12" s="653"/>
      <c r="O12" s="653"/>
      <c r="P12" s="653"/>
      <c r="Q12" s="654"/>
    </row>
    <row r="13" spans="1:17" s="117" customFormat="1" ht="72.75" customHeight="1" hidden="1" thickBot="1">
      <c r="A13" s="111"/>
      <c r="B13" s="676"/>
      <c r="C13" s="552"/>
      <c r="D13" s="552"/>
      <c r="E13" s="677"/>
      <c r="F13" s="677"/>
      <c r="G13" s="670"/>
      <c r="H13" s="670"/>
      <c r="I13" s="670"/>
      <c r="J13" s="670"/>
      <c r="K13" s="670"/>
      <c r="L13" s="670"/>
      <c r="M13" s="670"/>
      <c r="N13" s="670"/>
      <c r="O13" s="670"/>
      <c r="P13" s="670"/>
      <c r="Q13" s="678"/>
    </row>
    <row r="14" spans="1:17" ht="28.5" customHeight="1" thickBot="1">
      <c r="A14" s="106"/>
      <c r="B14" s="679"/>
      <c r="C14" s="213"/>
      <c r="D14" s="214"/>
      <c r="E14" s="215" t="s">
        <v>120</v>
      </c>
      <c r="F14" s="215">
        <v>50000</v>
      </c>
      <c r="G14" s="216"/>
      <c r="H14" s="215"/>
      <c r="I14" s="215"/>
      <c r="J14" s="215"/>
      <c r="K14" s="215"/>
      <c r="L14" s="215"/>
      <c r="M14" s="215"/>
      <c r="N14" s="215">
        <v>50000</v>
      </c>
      <c r="O14" s="215"/>
      <c r="P14" s="215"/>
      <c r="Q14" s="217">
        <f>Q8+Q11</f>
        <v>50000</v>
      </c>
    </row>
    <row r="15" spans="1:17" ht="20.25">
      <c r="A15" s="106"/>
      <c r="B15" s="680"/>
      <c r="C15" s="681"/>
      <c r="D15" s="681"/>
      <c r="E15" s="682"/>
      <c r="F15" s="682"/>
      <c r="G15" s="682"/>
      <c r="H15" s="682"/>
      <c r="I15" s="682"/>
      <c r="J15" s="682"/>
      <c r="K15" s="682"/>
      <c r="L15" s="682"/>
      <c r="M15" s="682"/>
      <c r="N15" s="682"/>
      <c r="O15" s="682"/>
      <c r="P15" s="682"/>
      <c r="Q15" s="683"/>
    </row>
    <row r="16" spans="3:17" s="680" customFormat="1" ht="20.25">
      <c r="C16" s="684"/>
      <c r="D16" s="684"/>
      <c r="E16" s="685" t="s">
        <v>180</v>
      </c>
      <c r="F16" s="685"/>
      <c r="G16" s="686"/>
      <c r="H16" s="686"/>
      <c r="I16" s="686"/>
      <c r="J16" s="686"/>
      <c r="K16" s="686"/>
      <c r="L16" s="686"/>
      <c r="M16" s="687" t="s">
        <v>14</v>
      </c>
      <c r="N16" s="686"/>
      <c r="O16" s="686"/>
      <c r="P16" s="686"/>
      <c r="Q16" s="687"/>
    </row>
    <row r="17" spans="1:17" ht="20.25">
      <c r="A17" s="106"/>
      <c r="B17" s="680"/>
      <c r="C17" s="684"/>
      <c r="D17" s="684"/>
      <c r="E17" s="686"/>
      <c r="F17" s="686"/>
      <c r="G17" s="686"/>
      <c r="H17" s="686"/>
      <c r="I17" s="686"/>
      <c r="J17" s="686"/>
      <c r="K17" s="686"/>
      <c r="L17" s="686"/>
      <c r="M17" s="686"/>
      <c r="N17" s="686"/>
      <c r="O17" s="686"/>
      <c r="P17" s="686"/>
      <c r="Q17" s="687"/>
    </row>
    <row r="18" spans="1:17" ht="20.25">
      <c r="A18" s="106"/>
      <c r="B18" s="680"/>
      <c r="C18" s="684"/>
      <c r="D18" s="684"/>
      <c r="E18" s="686"/>
      <c r="F18" s="686"/>
      <c r="G18" s="686"/>
      <c r="H18" s="686"/>
      <c r="I18" s="686"/>
      <c r="J18" s="686"/>
      <c r="K18" s="686"/>
      <c r="L18" s="686"/>
      <c r="M18" s="686"/>
      <c r="N18" s="686"/>
      <c r="O18" s="686"/>
      <c r="P18" s="686"/>
      <c r="Q18" s="687"/>
    </row>
    <row r="19" spans="1:17" ht="12.75">
      <c r="A19" s="106"/>
      <c r="B19" s="106"/>
      <c r="C19" s="129"/>
      <c r="D19" s="129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30"/>
    </row>
    <row r="20" spans="1:17" ht="12.75">
      <c r="A20" s="106"/>
      <c r="B20" s="106"/>
      <c r="C20" s="129"/>
      <c r="D20" s="129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30"/>
    </row>
    <row r="21" spans="1:17" ht="12.75">
      <c r="A21" s="106"/>
      <c r="B21" s="106"/>
      <c r="C21" s="129"/>
      <c r="D21" s="129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30"/>
    </row>
    <row r="22" spans="1:17" ht="12.75">
      <c r="A22" s="106"/>
      <c r="B22" s="106"/>
      <c r="C22" s="129"/>
      <c r="D22" s="129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30"/>
    </row>
    <row r="23" spans="1:17" ht="12.75">
      <c r="A23" s="106"/>
      <c r="B23" s="106"/>
      <c r="C23" s="129"/>
      <c r="D23" s="129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30"/>
    </row>
    <row r="24" spans="1:17" ht="12.75">
      <c r="A24" s="106"/>
      <c r="B24" s="106"/>
      <c r="C24" s="129"/>
      <c r="D24" s="129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30"/>
    </row>
    <row r="25" spans="1:17" ht="12.75">
      <c r="A25" s="106"/>
      <c r="B25" s="106"/>
      <c r="C25" s="129"/>
      <c r="D25" s="129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30"/>
    </row>
    <row r="26" spans="1:17" ht="12.75">
      <c r="A26" s="106"/>
      <c r="B26" s="106"/>
      <c r="C26" s="129"/>
      <c r="D26" s="129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30"/>
    </row>
    <row r="27" spans="1:17" ht="12.75">
      <c r="A27" s="106"/>
      <c r="B27" s="106"/>
      <c r="C27" s="129"/>
      <c r="D27" s="129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30"/>
    </row>
    <row r="28" spans="1:17" ht="12.75">
      <c r="A28" s="106"/>
      <c r="B28" s="106"/>
      <c r="C28" s="129"/>
      <c r="D28" s="129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30"/>
    </row>
    <row r="29" spans="1:17" ht="12.75">
      <c r="A29" s="106"/>
      <c r="B29" s="106"/>
      <c r="C29" s="129"/>
      <c r="D29" s="129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30"/>
    </row>
    <row r="30" spans="1:17" ht="12.75">
      <c r="A30" s="106"/>
      <c r="B30" s="106"/>
      <c r="C30" s="129"/>
      <c r="D30" s="129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30"/>
    </row>
    <row r="31" spans="1:17" ht="12.75">
      <c r="A31" s="106"/>
      <c r="B31" s="106"/>
      <c r="C31" s="129"/>
      <c r="D31" s="129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30"/>
    </row>
    <row r="32" spans="1:17" ht="12.75">
      <c r="A32" s="106"/>
      <c r="B32" s="106"/>
      <c r="C32" s="129"/>
      <c r="D32" s="129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30"/>
    </row>
    <row r="33" spans="3:17" ht="12.75">
      <c r="C33" s="129"/>
      <c r="D33" s="129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30"/>
    </row>
    <row r="34" spans="3:17" ht="12.75">
      <c r="C34" s="104"/>
      <c r="D34" s="104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31"/>
    </row>
    <row r="35" spans="3:17" ht="12.75">
      <c r="C35" s="104"/>
      <c r="D35" s="104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31"/>
    </row>
    <row r="36" spans="3:17" ht="12.75">
      <c r="C36" s="104"/>
      <c r="D36" s="104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31"/>
    </row>
    <row r="37" spans="3:17" ht="12.75">
      <c r="C37" s="104"/>
      <c r="D37" s="104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31"/>
    </row>
    <row r="38" spans="3:17" ht="12.75">
      <c r="C38" s="104"/>
      <c r="D38" s="104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31"/>
    </row>
    <row r="39" spans="3:17" ht="12.75">
      <c r="C39" s="104"/>
      <c r="D39" s="104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31"/>
    </row>
    <row r="40" spans="3:17" ht="12.75">
      <c r="C40" s="104"/>
      <c r="D40" s="104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31"/>
    </row>
    <row r="41" spans="3:17" ht="12.75">
      <c r="C41" s="104"/>
      <c r="D41" s="104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31"/>
    </row>
    <row r="42" spans="3:17" ht="12.75">
      <c r="C42" s="104"/>
      <c r="D42" s="104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31"/>
    </row>
    <row r="43" spans="3:17" ht="12.75">
      <c r="C43" s="104"/>
      <c r="D43" s="104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31"/>
    </row>
    <row r="44" spans="3:17" ht="12.75">
      <c r="C44" s="104"/>
      <c r="D44" s="104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31"/>
    </row>
    <row r="45" spans="3:17" ht="12.75">
      <c r="C45" s="104"/>
      <c r="D45" s="104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31"/>
    </row>
    <row r="46" spans="3:17" ht="12.75">
      <c r="C46" s="104"/>
      <c r="D46" s="104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31"/>
    </row>
    <row r="47" spans="3:17" ht="12.75">
      <c r="C47" s="104"/>
      <c r="D47" s="104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31"/>
    </row>
    <row r="48" spans="3:17" ht="12.75">
      <c r="C48" s="104"/>
      <c r="D48" s="104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31"/>
    </row>
    <row r="49" spans="3:17" ht="12.75">
      <c r="C49" s="104"/>
      <c r="D49" s="104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31"/>
    </row>
    <row r="50" spans="3:17" ht="12.75">
      <c r="C50" s="104"/>
      <c r="D50" s="104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31"/>
    </row>
    <row r="51" spans="3:17" ht="12.75">
      <c r="C51" s="104"/>
      <c r="D51" s="104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31"/>
    </row>
    <row r="52" spans="3:17" ht="12.75">
      <c r="C52" s="104"/>
      <c r="D52" s="104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31"/>
    </row>
    <row r="53" spans="3:17" ht="12.75">
      <c r="C53" s="104"/>
      <c r="D53" s="104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31"/>
    </row>
    <row r="54" spans="3:17" ht="12.75">
      <c r="C54" s="104"/>
      <c r="D54" s="104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31"/>
    </row>
    <row r="55" spans="3:17" ht="12.75">
      <c r="C55" s="104"/>
      <c r="D55" s="104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31"/>
    </row>
    <row r="56" spans="3:17" ht="12.75">
      <c r="C56" s="104"/>
      <c r="D56" s="104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31"/>
    </row>
    <row r="57" spans="3:17" ht="12.75">
      <c r="C57" s="104"/>
      <c r="D57" s="104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31"/>
    </row>
    <row r="58" spans="3:17" ht="12.75">
      <c r="C58" s="104"/>
      <c r="D58" s="104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31"/>
    </row>
    <row r="59" spans="3:17" ht="12.75">
      <c r="C59" s="104"/>
      <c r="D59" s="104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31"/>
    </row>
    <row r="60" spans="3:17" ht="12.75">
      <c r="C60" s="104"/>
      <c r="D60" s="104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31"/>
    </row>
    <row r="61" spans="3:17" ht="12.75">
      <c r="C61" s="104"/>
      <c r="D61" s="104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31"/>
    </row>
    <row r="62" spans="3:17" ht="12.75">
      <c r="C62" s="104"/>
      <c r="D62" s="104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31"/>
    </row>
    <row r="63" spans="3:17" ht="12.75">
      <c r="C63" s="104"/>
      <c r="D63" s="104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31"/>
    </row>
    <row r="64" spans="3:17" ht="12.75">
      <c r="C64" s="104"/>
      <c r="D64" s="104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31"/>
    </row>
    <row r="65" spans="3:17" ht="12.75">
      <c r="C65" s="104"/>
      <c r="D65" s="104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31"/>
    </row>
    <row r="66" spans="3:17" ht="12.75">
      <c r="C66" s="104"/>
      <c r="D66" s="104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31"/>
    </row>
    <row r="67" spans="3:17" ht="12.75">
      <c r="C67" s="104"/>
      <c r="D67" s="104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31"/>
    </row>
    <row r="68" spans="3:17" ht="12.75">
      <c r="C68" s="104"/>
      <c r="D68" s="104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31"/>
    </row>
    <row r="69" spans="3:17" ht="12.75">
      <c r="C69" s="104"/>
      <c r="D69" s="104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31"/>
    </row>
    <row r="70" spans="3:17" ht="12.75">
      <c r="C70" s="104"/>
      <c r="D70" s="104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31"/>
    </row>
    <row r="71" spans="3:17" ht="12.75">
      <c r="C71" s="104"/>
      <c r="D71" s="104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31"/>
    </row>
    <row r="72" spans="3:17" ht="12.75">
      <c r="C72" s="104"/>
      <c r="D72" s="104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31"/>
    </row>
    <row r="73" spans="3:17" ht="12.75">
      <c r="C73" s="104"/>
      <c r="D73" s="104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31"/>
    </row>
    <row r="74" spans="3:17" ht="12.75">
      <c r="C74" s="104"/>
      <c r="D74" s="104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31"/>
    </row>
    <row r="75" spans="3:17" ht="12.75">
      <c r="C75" s="104"/>
      <c r="D75" s="104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31"/>
    </row>
    <row r="76" spans="3:17" ht="12.75">
      <c r="C76" s="104"/>
      <c r="D76" s="104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31"/>
    </row>
    <row r="77" spans="7:16" ht="12.75">
      <c r="G77" s="133"/>
      <c r="H77" s="133"/>
      <c r="I77" s="133"/>
      <c r="J77" s="133"/>
      <c r="K77" s="133"/>
      <c r="L77" s="133"/>
      <c r="M77" s="133"/>
      <c r="N77" s="133"/>
      <c r="O77" s="133"/>
      <c r="P77" s="133"/>
    </row>
    <row r="78" spans="7:16" ht="12.75">
      <c r="G78" s="133"/>
      <c r="H78" s="133"/>
      <c r="I78" s="133"/>
      <c r="J78" s="133"/>
      <c r="K78" s="133"/>
      <c r="L78" s="133"/>
      <c r="M78" s="133"/>
      <c r="N78" s="133"/>
      <c r="O78" s="133"/>
      <c r="P78" s="133"/>
    </row>
    <row r="79" spans="7:16" ht="12.75">
      <c r="G79" s="133"/>
      <c r="H79" s="133"/>
      <c r="I79" s="133"/>
      <c r="J79" s="133"/>
      <c r="K79" s="133"/>
      <c r="L79" s="133"/>
      <c r="M79" s="133"/>
      <c r="N79" s="133"/>
      <c r="O79" s="133"/>
      <c r="P79" s="133"/>
    </row>
    <row r="80" spans="7:16" ht="12.75">
      <c r="G80" s="133"/>
      <c r="H80" s="133"/>
      <c r="I80" s="133"/>
      <c r="J80" s="133"/>
      <c r="K80" s="133"/>
      <c r="L80" s="133"/>
      <c r="M80" s="133"/>
      <c r="N80" s="133"/>
      <c r="O80" s="133"/>
      <c r="P80" s="133"/>
    </row>
    <row r="81" spans="7:16" ht="12.75">
      <c r="G81" s="133"/>
      <c r="H81" s="133"/>
      <c r="I81" s="133"/>
      <c r="J81" s="133"/>
      <c r="K81" s="133"/>
      <c r="L81" s="133"/>
      <c r="M81" s="133"/>
      <c r="N81" s="133"/>
      <c r="O81" s="133"/>
      <c r="P81" s="133"/>
    </row>
    <row r="82" spans="7:16" ht="12.75">
      <c r="G82" s="133"/>
      <c r="H82" s="133"/>
      <c r="I82" s="133"/>
      <c r="J82" s="133"/>
      <c r="K82" s="133"/>
      <c r="L82" s="133"/>
      <c r="M82" s="133"/>
      <c r="N82" s="133"/>
      <c r="O82" s="133"/>
      <c r="P82" s="133"/>
    </row>
    <row r="83" spans="7:16" ht="12.75">
      <c r="G83" s="133"/>
      <c r="H83" s="133"/>
      <c r="I83" s="133"/>
      <c r="J83" s="133"/>
      <c r="K83" s="133"/>
      <c r="L83" s="133"/>
      <c r="M83" s="133"/>
      <c r="N83" s="133"/>
      <c r="O83" s="133"/>
      <c r="P83" s="133"/>
    </row>
    <row r="84" spans="7:16" ht="12.75">
      <c r="G84" s="133"/>
      <c r="H84" s="133"/>
      <c r="I84" s="133"/>
      <c r="J84" s="133"/>
      <c r="K84" s="133"/>
      <c r="L84" s="133"/>
      <c r="M84" s="133"/>
      <c r="N84" s="133"/>
      <c r="O84" s="133"/>
      <c r="P84" s="133"/>
    </row>
    <row r="85" spans="7:16" ht="12.75">
      <c r="G85" s="133"/>
      <c r="H85" s="133"/>
      <c r="I85" s="133"/>
      <c r="J85" s="133"/>
      <c r="K85" s="133"/>
      <c r="L85" s="133"/>
      <c r="M85" s="133"/>
      <c r="N85" s="133"/>
      <c r="O85" s="133"/>
      <c r="P85" s="133"/>
    </row>
    <row r="86" spans="7:16" ht="12.75">
      <c r="G86" s="133"/>
      <c r="H86" s="133"/>
      <c r="I86" s="133"/>
      <c r="J86" s="133"/>
      <c r="K86" s="133"/>
      <c r="L86" s="133"/>
      <c r="M86" s="133"/>
      <c r="N86" s="133"/>
      <c r="O86" s="133"/>
      <c r="P86" s="133"/>
    </row>
    <row r="87" spans="7:16" ht="12.75">
      <c r="G87" s="133"/>
      <c r="H87" s="133"/>
      <c r="I87" s="133"/>
      <c r="J87" s="133"/>
      <c r="K87" s="133"/>
      <c r="L87" s="133"/>
      <c r="M87" s="133"/>
      <c r="N87" s="133"/>
      <c r="O87" s="133"/>
      <c r="P87" s="133"/>
    </row>
    <row r="88" spans="7:16" ht="12.75">
      <c r="G88" s="133"/>
      <c r="H88" s="133"/>
      <c r="I88" s="133"/>
      <c r="J88" s="133"/>
      <c r="K88" s="133"/>
      <c r="L88" s="133"/>
      <c r="M88" s="133"/>
      <c r="N88" s="133"/>
      <c r="O88" s="133"/>
      <c r="P88" s="133"/>
    </row>
    <row r="89" spans="7:16" ht="12.75">
      <c r="G89" s="133"/>
      <c r="H89" s="133"/>
      <c r="I89" s="133"/>
      <c r="J89" s="133"/>
      <c r="K89" s="133"/>
      <c r="L89" s="133"/>
      <c r="M89" s="133"/>
      <c r="N89" s="133"/>
      <c r="O89" s="133"/>
      <c r="P89" s="133"/>
    </row>
    <row r="90" spans="7:16" ht="12.75">
      <c r="G90" s="133"/>
      <c r="H90" s="133"/>
      <c r="I90" s="133"/>
      <c r="J90" s="133"/>
      <c r="K90" s="133"/>
      <c r="L90" s="133"/>
      <c r="M90" s="133"/>
      <c r="N90" s="133"/>
      <c r="O90" s="133"/>
      <c r="P90" s="133"/>
    </row>
    <row r="91" spans="7:16" ht="12.75">
      <c r="G91" s="133"/>
      <c r="H91" s="133"/>
      <c r="I91" s="133"/>
      <c r="J91" s="133"/>
      <c r="K91" s="133"/>
      <c r="L91" s="133"/>
      <c r="M91" s="133"/>
      <c r="N91" s="133"/>
      <c r="O91" s="133"/>
      <c r="P91" s="133"/>
    </row>
    <row r="92" spans="1:29" s="132" customFormat="1" ht="12.75">
      <c r="A92" s="97"/>
      <c r="B92" s="97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</row>
    <row r="93" spans="1:29" s="132" customFormat="1" ht="12.75">
      <c r="A93" s="97"/>
      <c r="B93" s="97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106"/>
    </row>
    <row r="94" spans="1:29" s="132" customFormat="1" ht="12.75">
      <c r="A94" s="97"/>
      <c r="B94" s="97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</row>
    <row r="95" spans="1:29" s="132" customFormat="1" ht="12.75">
      <c r="A95" s="97"/>
      <c r="B95" s="97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</row>
    <row r="96" spans="1:29" s="132" customFormat="1" ht="12.75">
      <c r="A96" s="97"/>
      <c r="B96" s="97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</row>
    <row r="97" spans="1:29" s="132" customFormat="1" ht="12.75">
      <c r="A97" s="97"/>
      <c r="B97" s="97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</row>
    <row r="98" spans="1:29" s="132" customFormat="1" ht="12.75">
      <c r="A98" s="97"/>
      <c r="B98" s="97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</row>
    <row r="99" spans="1:29" s="132" customFormat="1" ht="12.75">
      <c r="A99" s="97"/>
      <c r="B99" s="97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</row>
    <row r="100" spans="1:29" s="132" customFormat="1" ht="12.75">
      <c r="A100" s="97"/>
      <c r="B100" s="97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</row>
    <row r="101" spans="1:29" s="132" customFormat="1" ht="12.75">
      <c r="A101" s="97"/>
      <c r="B101" s="97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</row>
    <row r="102" spans="1:29" s="132" customFormat="1" ht="12.75">
      <c r="A102" s="97"/>
      <c r="B102" s="97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</row>
    <row r="103" spans="1:29" s="132" customFormat="1" ht="12.75">
      <c r="A103" s="97"/>
      <c r="B103" s="97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</row>
    <row r="104" spans="1:29" s="132" customFormat="1" ht="12.75">
      <c r="A104" s="97"/>
      <c r="B104" s="97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  <c r="AC104" s="106"/>
    </row>
    <row r="105" spans="1:29" s="132" customFormat="1" ht="12.75">
      <c r="A105" s="97"/>
      <c r="B105" s="97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</row>
    <row r="106" spans="1:29" s="132" customFormat="1" ht="12.75">
      <c r="A106" s="97"/>
      <c r="B106" s="97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</row>
    <row r="107" spans="1:29" s="132" customFormat="1" ht="12.75">
      <c r="A107" s="97"/>
      <c r="B107" s="97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</row>
    <row r="108" spans="1:29" s="132" customFormat="1" ht="12.75">
      <c r="A108" s="97"/>
      <c r="B108" s="97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  <c r="AC108" s="106"/>
    </row>
    <row r="109" spans="1:29" s="132" customFormat="1" ht="12.75">
      <c r="A109" s="97"/>
      <c r="B109" s="97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R109" s="106"/>
      <c r="S109" s="106"/>
      <c r="T109" s="106"/>
      <c r="U109" s="106"/>
      <c r="V109" s="106"/>
      <c r="W109" s="106"/>
      <c r="X109" s="106"/>
      <c r="Y109" s="106"/>
      <c r="Z109" s="106"/>
      <c r="AA109" s="106"/>
      <c r="AB109" s="106"/>
      <c r="AC109" s="106"/>
    </row>
    <row r="110" spans="1:29" s="132" customFormat="1" ht="12.75">
      <c r="A110" s="97"/>
      <c r="B110" s="97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  <c r="AC110" s="106"/>
    </row>
    <row r="111" spans="1:29" s="132" customFormat="1" ht="12.75">
      <c r="A111" s="97"/>
      <c r="B111" s="97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R111" s="106"/>
      <c r="S111" s="106"/>
      <c r="T111" s="106"/>
      <c r="U111" s="106"/>
      <c r="V111" s="106"/>
      <c r="W111" s="106"/>
      <c r="X111" s="106"/>
      <c r="Y111" s="106"/>
      <c r="Z111" s="106"/>
      <c r="AA111" s="106"/>
      <c r="AB111" s="106"/>
      <c r="AC111" s="106"/>
    </row>
    <row r="112" spans="1:29" s="132" customFormat="1" ht="12.75">
      <c r="A112" s="97"/>
      <c r="B112" s="97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  <c r="AC112" s="106"/>
    </row>
    <row r="113" spans="1:29" s="132" customFormat="1" ht="12.75">
      <c r="A113" s="97"/>
      <c r="B113" s="97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R113" s="106"/>
      <c r="S113" s="106"/>
      <c r="T113" s="106"/>
      <c r="U113" s="106"/>
      <c r="V113" s="106"/>
      <c r="W113" s="106"/>
      <c r="X113" s="106"/>
      <c r="Y113" s="106"/>
      <c r="Z113" s="106"/>
      <c r="AA113" s="106"/>
      <c r="AB113" s="106"/>
      <c r="AC113" s="106"/>
    </row>
    <row r="114" spans="1:29" s="132" customFormat="1" ht="12.75">
      <c r="A114" s="97"/>
      <c r="B114" s="97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R114" s="106"/>
      <c r="S114" s="106"/>
      <c r="T114" s="106"/>
      <c r="U114" s="106"/>
      <c r="V114" s="106"/>
      <c r="W114" s="106"/>
      <c r="X114" s="106"/>
      <c r="Y114" s="106"/>
      <c r="Z114" s="106"/>
      <c r="AA114" s="106"/>
      <c r="AB114" s="106"/>
      <c r="AC114" s="106"/>
    </row>
    <row r="115" spans="1:29" s="132" customFormat="1" ht="12.75">
      <c r="A115" s="97"/>
      <c r="B115" s="97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R115" s="106"/>
      <c r="S115" s="106"/>
      <c r="T115" s="106"/>
      <c r="U115" s="106"/>
      <c r="V115" s="106"/>
      <c r="W115" s="106"/>
      <c r="X115" s="106"/>
      <c r="Y115" s="106"/>
      <c r="Z115" s="106"/>
      <c r="AA115" s="106"/>
      <c r="AB115" s="106"/>
      <c r="AC115" s="106"/>
    </row>
    <row r="116" spans="1:29" s="132" customFormat="1" ht="12.75">
      <c r="A116" s="97"/>
      <c r="B116" s="97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R116" s="106"/>
      <c r="S116" s="106"/>
      <c r="T116" s="106"/>
      <c r="U116" s="106"/>
      <c r="V116" s="106"/>
      <c r="W116" s="106"/>
      <c r="X116" s="106"/>
      <c r="Y116" s="106"/>
      <c r="Z116" s="106"/>
      <c r="AA116" s="106"/>
      <c r="AB116" s="106"/>
      <c r="AC116" s="106"/>
    </row>
    <row r="117" spans="1:29" s="132" customFormat="1" ht="12.75">
      <c r="A117" s="97"/>
      <c r="B117" s="97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R117" s="106"/>
      <c r="S117" s="106"/>
      <c r="T117" s="106"/>
      <c r="U117" s="106"/>
      <c r="V117" s="106"/>
      <c r="W117" s="106"/>
      <c r="X117" s="106"/>
      <c r="Y117" s="106"/>
      <c r="Z117" s="106"/>
      <c r="AA117" s="106"/>
      <c r="AB117" s="106"/>
      <c r="AC117" s="106"/>
    </row>
    <row r="118" spans="1:29" s="132" customFormat="1" ht="12.75">
      <c r="A118" s="97"/>
      <c r="B118" s="97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R118" s="106"/>
      <c r="S118" s="106"/>
      <c r="T118" s="106"/>
      <c r="U118" s="106"/>
      <c r="V118" s="106"/>
      <c r="W118" s="106"/>
      <c r="X118" s="106"/>
      <c r="Y118" s="106"/>
      <c r="Z118" s="106"/>
      <c r="AA118" s="106"/>
      <c r="AB118" s="106"/>
      <c r="AC118" s="106"/>
    </row>
    <row r="119" spans="1:29" s="132" customFormat="1" ht="12.75">
      <c r="A119" s="97"/>
      <c r="B119" s="97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R119" s="106"/>
      <c r="S119" s="106"/>
      <c r="T119" s="106"/>
      <c r="U119" s="106"/>
      <c r="V119" s="106"/>
      <c r="W119" s="106"/>
      <c r="X119" s="106"/>
      <c r="Y119" s="106"/>
      <c r="Z119" s="106"/>
      <c r="AA119" s="106"/>
      <c r="AB119" s="106"/>
      <c r="AC119" s="106"/>
    </row>
    <row r="120" spans="1:29" s="132" customFormat="1" ht="12.75">
      <c r="A120" s="97"/>
      <c r="B120" s="97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R120" s="106"/>
      <c r="S120" s="106"/>
      <c r="T120" s="106"/>
      <c r="U120" s="106"/>
      <c r="V120" s="106"/>
      <c r="W120" s="106"/>
      <c r="X120" s="106"/>
      <c r="Y120" s="106"/>
      <c r="Z120" s="106"/>
      <c r="AA120" s="106"/>
      <c r="AB120" s="106"/>
      <c r="AC120" s="106"/>
    </row>
    <row r="121" spans="1:29" s="132" customFormat="1" ht="12.75">
      <c r="A121" s="97"/>
      <c r="B121" s="97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R121" s="106"/>
      <c r="S121" s="106"/>
      <c r="T121" s="106"/>
      <c r="U121" s="106"/>
      <c r="V121" s="106"/>
      <c r="W121" s="106"/>
      <c r="X121" s="106"/>
      <c r="Y121" s="106"/>
      <c r="Z121" s="106"/>
      <c r="AA121" s="106"/>
      <c r="AB121" s="106"/>
      <c r="AC121" s="106"/>
    </row>
    <row r="122" spans="1:29" s="132" customFormat="1" ht="12.75">
      <c r="A122" s="97"/>
      <c r="B122" s="97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R122" s="106"/>
      <c r="S122" s="106"/>
      <c r="T122" s="106"/>
      <c r="U122" s="106"/>
      <c r="V122" s="106"/>
      <c r="W122" s="106"/>
      <c r="X122" s="106"/>
      <c r="Y122" s="106"/>
      <c r="Z122" s="106"/>
      <c r="AA122" s="106"/>
      <c r="AB122" s="106"/>
      <c r="AC122" s="106"/>
    </row>
    <row r="123" spans="1:29" s="132" customFormat="1" ht="12.75">
      <c r="A123" s="97"/>
      <c r="B123" s="97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R123" s="106"/>
      <c r="S123" s="106"/>
      <c r="T123" s="106"/>
      <c r="U123" s="106"/>
      <c r="V123" s="106"/>
      <c r="W123" s="106"/>
      <c r="X123" s="106"/>
      <c r="Y123" s="106"/>
      <c r="Z123" s="106"/>
      <c r="AA123" s="106"/>
      <c r="AB123" s="106"/>
      <c r="AC123" s="106"/>
    </row>
    <row r="124" spans="1:29" s="132" customFormat="1" ht="12.75">
      <c r="A124" s="97"/>
      <c r="B124" s="97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R124" s="106"/>
      <c r="S124" s="106"/>
      <c r="T124" s="106"/>
      <c r="U124" s="106"/>
      <c r="V124" s="106"/>
      <c r="W124" s="106"/>
      <c r="X124" s="106"/>
      <c r="Y124" s="106"/>
      <c r="Z124" s="106"/>
      <c r="AA124" s="106"/>
      <c r="AB124" s="106"/>
      <c r="AC124" s="106"/>
    </row>
    <row r="125" spans="1:29" s="132" customFormat="1" ht="12.75">
      <c r="A125" s="97"/>
      <c r="B125" s="97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R125" s="106"/>
      <c r="S125" s="106"/>
      <c r="T125" s="106"/>
      <c r="U125" s="106"/>
      <c r="V125" s="106"/>
      <c r="W125" s="106"/>
      <c r="X125" s="106"/>
      <c r="Y125" s="106"/>
      <c r="Z125" s="106"/>
      <c r="AA125" s="106"/>
      <c r="AB125" s="106"/>
      <c r="AC125" s="106"/>
    </row>
    <row r="126" spans="1:29" s="132" customFormat="1" ht="12.75">
      <c r="A126" s="97"/>
      <c r="B126" s="97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R126" s="106"/>
      <c r="S126" s="106"/>
      <c r="T126" s="106"/>
      <c r="U126" s="106"/>
      <c r="V126" s="106"/>
      <c r="W126" s="106"/>
      <c r="X126" s="106"/>
      <c r="Y126" s="106"/>
      <c r="Z126" s="106"/>
      <c r="AA126" s="106"/>
      <c r="AB126" s="106"/>
      <c r="AC126" s="106"/>
    </row>
    <row r="127" spans="1:29" s="132" customFormat="1" ht="12.75">
      <c r="A127" s="97"/>
      <c r="B127" s="97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R127" s="106"/>
      <c r="S127" s="106"/>
      <c r="T127" s="106"/>
      <c r="U127" s="106"/>
      <c r="V127" s="106"/>
      <c r="W127" s="106"/>
      <c r="X127" s="106"/>
      <c r="Y127" s="106"/>
      <c r="Z127" s="106"/>
      <c r="AA127" s="106"/>
      <c r="AB127" s="106"/>
      <c r="AC127" s="106"/>
    </row>
    <row r="128" spans="1:29" s="132" customFormat="1" ht="12.75">
      <c r="A128" s="97"/>
      <c r="B128" s="97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R128" s="106"/>
      <c r="S128" s="106"/>
      <c r="T128" s="106"/>
      <c r="U128" s="106"/>
      <c r="V128" s="106"/>
      <c r="W128" s="106"/>
      <c r="X128" s="106"/>
      <c r="Y128" s="106"/>
      <c r="Z128" s="106"/>
      <c r="AA128" s="106"/>
      <c r="AB128" s="106"/>
      <c r="AC128" s="106"/>
    </row>
    <row r="129" spans="1:29" s="132" customFormat="1" ht="12.75">
      <c r="A129" s="97"/>
      <c r="B129" s="97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R129" s="106"/>
      <c r="S129" s="106"/>
      <c r="T129" s="106"/>
      <c r="U129" s="106"/>
      <c r="V129" s="106"/>
      <c r="W129" s="106"/>
      <c r="X129" s="106"/>
      <c r="Y129" s="106"/>
      <c r="Z129" s="106"/>
      <c r="AA129" s="106"/>
      <c r="AB129" s="106"/>
      <c r="AC129" s="106"/>
    </row>
    <row r="130" spans="1:29" s="132" customFormat="1" ht="12.75">
      <c r="A130" s="97"/>
      <c r="B130" s="97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R130" s="106"/>
      <c r="S130" s="106"/>
      <c r="T130" s="106"/>
      <c r="U130" s="106"/>
      <c r="V130" s="106"/>
      <c r="W130" s="106"/>
      <c r="X130" s="106"/>
      <c r="Y130" s="106"/>
      <c r="Z130" s="106"/>
      <c r="AA130" s="106"/>
      <c r="AB130" s="106"/>
      <c r="AC130" s="106"/>
    </row>
    <row r="131" spans="1:29" s="132" customFormat="1" ht="12.75">
      <c r="A131" s="97"/>
      <c r="B131" s="97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R131" s="106"/>
      <c r="S131" s="106"/>
      <c r="T131" s="106"/>
      <c r="U131" s="106"/>
      <c r="V131" s="106"/>
      <c r="W131" s="106"/>
      <c r="X131" s="106"/>
      <c r="Y131" s="106"/>
      <c r="Z131" s="106"/>
      <c r="AA131" s="106"/>
      <c r="AB131" s="106"/>
      <c r="AC131" s="106"/>
    </row>
    <row r="132" spans="1:29" s="132" customFormat="1" ht="12.75">
      <c r="A132" s="97"/>
      <c r="B132" s="97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R132" s="106"/>
      <c r="S132" s="106"/>
      <c r="T132" s="106"/>
      <c r="U132" s="106"/>
      <c r="V132" s="106"/>
      <c r="W132" s="106"/>
      <c r="X132" s="106"/>
      <c r="Y132" s="106"/>
      <c r="Z132" s="106"/>
      <c r="AA132" s="106"/>
      <c r="AB132" s="106"/>
      <c r="AC132" s="106"/>
    </row>
    <row r="133" spans="1:29" s="132" customFormat="1" ht="12.75">
      <c r="A133" s="97"/>
      <c r="B133" s="97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06"/>
    </row>
    <row r="134" spans="1:29" s="132" customFormat="1" ht="12.75">
      <c r="A134" s="97"/>
      <c r="B134" s="97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R134" s="106"/>
      <c r="S134" s="106"/>
      <c r="T134" s="106"/>
      <c r="U134" s="106"/>
      <c r="V134" s="106"/>
      <c r="W134" s="106"/>
      <c r="X134" s="106"/>
      <c r="Y134" s="106"/>
      <c r="Z134" s="106"/>
      <c r="AA134" s="106"/>
      <c r="AB134" s="106"/>
      <c r="AC134" s="106"/>
    </row>
    <row r="135" spans="1:29" s="132" customFormat="1" ht="12.75">
      <c r="A135" s="97"/>
      <c r="B135" s="97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R135" s="106"/>
      <c r="S135" s="106"/>
      <c r="T135" s="106"/>
      <c r="U135" s="106"/>
      <c r="V135" s="106"/>
      <c r="W135" s="106"/>
      <c r="X135" s="106"/>
      <c r="Y135" s="106"/>
      <c r="Z135" s="106"/>
      <c r="AA135" s="106"/>
      <c r="AB135" s="106"/>
      <c r="AC135" s="106"/>
    </row>
    <row r="136" spans="1:29" s="132" customFormat="1" ht="12.75">
      <c r="A136" s="97"/>
      <c r="B136" s="97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R136" s="106"/>
      <c r="S136" s="106"/>
      <c r="T136" s="106"/>
      <c r="U136" s="106"/>
      <c r="V136" s="106"/>
      <c r="W136" s="106"/>
      <c r="X136" s="106"/>
      <c r="Y136" s="106"/>
      <c r="Z136" s="106"/>
      <c r="AA136" s="106"/>
      <c r="AB136" s="106"/>
      <c r="AC136" s="106"/>
    </row>
    <row r="137" spans="1:29" s="132" customFormat="1" ht="12.75">
      <c r="A137" s="97"/>
      <c r="B137" s="97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R137" s="106"/>
      <c r="S137" s="106"/>
      <c r="T137" s="106"/>
      <c r="U137" s="106"/>
      <c r="V137" s="106"/>
      <c r="W137" s="106"/>
      <c r="X137" s="106"/>
      <c r="Y137" s="106"/>
      <c r="Z137" s="106"/>
      <c r="AA137" s="106"/>
      <c r="AB137" s="106"/>
      <c r="AC137" s="106"/>
    </row>
    <row r="138" spans="1:29" s="132" customFormat="1" ht="12.75">
      <c r="A138" s="97"/>
      <c r="B138" s="97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R138" s="106"/>
      <c r="S138" s="106"/>
      <c r="T138" s="106"/>
      <c r="U138" s="106"/>
      <c r="V138" s="106"/>
      <c r="W138" s="106"/>
      <c r="X138" s="106"/>
      <c r="Y138" s="106"/>
      <c r="Z138" s="106"/>
      <c r="AA138" s="106"/>
      <c r="AB138" s="106"/>
      <c r="AC138" s="106"/>
    </row>
    <row r="139" spans="1:29" s="132" customFormat="1" ht="12.75">
      <c r="A139" s="97"/>
      <c r="B139" s="97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R139" s="106"/>
      <c r="S139" s="106"/>
      <c r="T139" s="106"/>
      <c r="U139" s="106"/>
      <c r="V139" s="106"/>
      <c r="W139" s="106"/>
      <c r="X139" s="106"/>
      <c r="Y139" s="106"/>
      <c r="Z139" s="106"/>
      <c r="AA139" s="106"/>
      <c r="AB139" s="106"/>
      <c r="AC139" s="106"/>
    </row>
    <row r="140" spans="1:29" s="132" customFormat="1" ht="12.75">
      <c r="A140" s="97"/>
      <c r="B140" s="97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R140" s="106"/>
      <c r="S140" s="106"/>
      <c r="T140" s="106"/>
      <c r="U140" s="106"/>
      <c r="V140" s="106"/>
      <c r="W140" s="106"/>
      <c r="X140" s="106"/>
      <c r="Y140" s="106"/>
      <c r="Z140" s="106"/>
      <c r="AA140" s="106"/>
      <c r="AB140" s="106"/>
      <c r="AC140" s="106"/>
    </row>
    <row r="141" spans="1:29" s="132" customFormat="1" ht="12.75">
      <c r="A141" s="97"/>
      <c r="B141" s="97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R141" s="106"/>
      <c r="S141" s="106"/>
      <c r="T141" s="106"/>
      <c r="U141" s="106"/>
      <c r="V141" s="106"/>
      <c r="W141" s="106"/>
      <c r="X141" s="106"/>
      <c r="Y141" s="106"/>
      <c r="Z141" s="106"/>
      <c r="AA141" s="106"/>
      <c r="AB141" s="106"/>
      <c r="AC141" s="106"/>
    </row>
    <row r="142" spans="1:29" s="132" customFormat="1" ht="12.75">
      <c r="A142" s="97"/>
      <c r="B142" s="97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R142" s="106"/>
      <c r="S142" s="106"/>
      <c r="T142" s="106"/>
      <c r="U142" s="106"/>
      <c r="V142" s="106"/>
      <c r="W142" s="106"/>
      <c r="X142" s="106"/>
      <c r="Y142" s="106"/>
      <c r="Z142" s="106"/>
      <c r="AA142" s="106"/>
      <c r="AB142" s="106"/>
      <c r="AC142" s="106"/>
    </row>
    <row r="143" spans="1:29" s="132" customFormat="1" ht="12.75">
      <c r="A143" s="97"/>
      <c r="B143" s="97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R143" s="106"/>
      <c r="S143" s="106"/>
      <c r="T143" s="106"/>
      <c r="U143" s="106"/>
      <c r="V143" s="106"/>
      <c r="W143" s="106"/>
      <c r="X143" s="106"/>
      <c r="Y143" s="106"/>
      <c r="Z143" s="106"/>
      <c r="AA143" s="106"/>
      <c r="AB143" s="106"/>
      <c r="AC143" s="106"/>
    </row>
    <row r="144" spans="1:29" s="132" customFormat="1" ht="12.75">
      <c r="A144" s="97"/>
      <c r="B144" s="97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R144" s="106"/>
      <c r="S144" s="106"/>
      <c r="T144" s="106"/>
      <c r="U144" s="106"/>
      <c r="V144" s="106"/>
      <c r="W144" s="106"/>
      <c r="X144" s="106"/>
      <c r="Y144" s="106"/>
      <c r="Z144" s="106"/>
      <c r="AA144" s="106"/>
      <c r="AB144" s="106"/>
      <c r="AC144" s="106"/>
    </row>
    <row r="145" spans="1:29" s="132" customFormat="1" ht="12.75">
      <c r="A145" s="97"/>
      <c r="B145" s="97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R145" s="106"/>
      <c r="S145" s="106"/>
      <c r="T145" s="106"/>
      <c r="U145" s="106"/>
      <c r="V145" s="106"/>
      <c r="W145" s="106"/>
      <c r="X145" s="106"/>
      <c r="Y145" s="106"/>
      <c r="Z145" s="106"/>
      <c r="AA145" s="106"/>
      <c r="AB145" s="106"/>
      <c r="AC145" s="106"/>
    </row>
    <row r="146" spans="1:29" s="132" customFormat="1" ht="12.75">
      <c r="A146" s="97"/>
      <c r="B146" s="97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R146" s="106"/>
      <c r="S146" s="106"/>
      <c r="T146" s="106"/>
      <c r="U146" s="106"/>
      <c r="V146" s="106"/>
      <c r="W146" s="106"/>
      <c r="X146" s="106"/>
      <c r="Y146" s="106"/>
      <c r="Z146" s="106"/>
      <c r="AA146" s="106"/>
      <c r="AB146" s="106"/>
      <c r="AC146" s="106"/>
    </row>
    <row r="147" spans="1:29" s="132" customFormat="1" ht="12.75">
      <c r="A147" s="97"/>
      <c r="B147" s="97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R147" s="106"/>
      <c r="S147" s="106"/>
      <c r="T147" s="106"/>
      <c r="U147" s="106"/>
      <c r="V147" s="106"/>
      <c r="W147" s="106"/>
      <c r="X147" s="106"/>
      <c r="Y147" s="106"/>
      <c r="Z147" s="106"/>
      <c r="AA147" s="106"/>
      <c r="AB147" s="106"/>
      <c r="AC147" s="106"/>
    </row>
    <row r="148" spans="1:29" s="132" customFormat="1" ht="12.75">
      <c r="A148" s="97"/>
      <c r="B148" s="97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R148" s="106"/>
      <c r="S148" s="106"/>
      <c r="T148" s="106"/>
      <c r="U148" s="106"/>
      <c r="V148" s="106"/>
      <c r="W148" s="106"/>
      <c r="X148" s="106"/>
      <c r="Y148" s="106"/>
      <c r="Z148" s="106"/>
      <c r="AA148" s="106"/>
      <c r="AB148" s="106"/>
      <c r="AC148" s="106"/>
    </row>
    <row r="149" spans="1:29" s="132" customFormat="1" ht="12.75">
      <c r="A149" s="97"/>
      <c r="B149" s="97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R149" s="106"/>
      <c r="S149" s="106"/>
      <c r="T149" s="106"/>
      <c r="U149" s="106"/>
      <c r="V149" s="106"/>
      <c r="W149" s="106"/>
      <c r="X149" s="106"/>
      <c r="Y149" s="106"/>
      <c r="Z149" s="106"/>
      <c r="AA149" s="106"/>
      <c r="AB149" s="106"/>
      <c r="AC149" s="106"/>
    </row>
    <row r="150" spans="1:29" s="132" customFormat="1" ht="12.75">
      <c r="A150" s="97"/>
      <c r="B150" s="97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R150" s="106"/>
      <c r="S150" s="106"/>
      <c r="T150" s="106"/>
      <c r="U150" s="106"/>
      <c r="V150" s="106"/>
      <c r="W150" s="106"/>
      <c r="X150" s="106"/>
      <c r="Y150" s="106"/>
      <c r="Z150" s="106"/>
      <c r="AA150" s="106"/>
      <c r="AB150" s="106"/>
      <c r="AC150" s="106"/>
    </row>
    <row r="151" spans="1:29" s="132" customFormat="1" ht="12.75">
      <c r="A151" s="97"/>
      <c r="B151" s="97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R151" s="106"/>
      <c r="S151" s="106"/>
      <c r="T151" s="106"/>
      <c r="U151" s="106"/>
      <c r="V151" s="106"/>
      <c r="W151" s="106"/>
      <c r="X151" s="106"/>
      <c r="Y151" s="106"/>
      <c r="Z151" s="106"/>
      <c r="AA151" s="106"/>
      <c r="AB151" s="106"/>
      <c r="AC151" s="106"/>
    </row>
    <row r="152" spans="1:29" s="132" customFormat="1" ht="12.75">
      <c r="A152" s="97"/>
      <c r="B152" s="97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R152" s="106"/>
      <c r="S152" s="106"/>
      <c r="T152" s="106"/>
      <c r="U152" s="106"/>
      <c r="V152" s="106"/>
      <c r="W152" s="106"/>
      <c r="X152" s="106"/>
      <c r="Y152" s="106"/>
      <c r="Z152" s="106"/>
      <c r="AA152" s="106"/>
      <c r="AB152" s="106"/>
      <c r="AC152" s="106"/>
    </row>
    <row r="153" spans="1:29" s="132" customFormat="1" ht="12.75">
      <c r="A153" s="97"/>
      <c r="B153" s="97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R153" s="106"/>
      <c r="S153" s="106"/>
      <c r="T153" s="106"/>
      <c r="U153" s="106"/>
      <c r="V153" s="106"/>
      <c r="W153" s="106"/>
      <c r="X153" s="106"/>
      <c r="Y153" s="106"/>
      <c r="Z153" s="106"/>
      <c r="AA153" s="106"/>
      <c r="AB153" s="106"/>
      <c r="AC153" s="106"/>
    </row>
    <row r="154" spans="1:29" s="132" customFormat="1" ht="12.75">
      <c r="A154" s="97"/>
      <c r="B154" s="97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R154" s="106"/>
      <c r="S154" s="106"/>
      <c r="T154" s="106"/>
      <c r="U154" s="106"/>
      <c r="V154" s="106"/>
      <c r="W154" s="106"/>
      <c r="X154" s="106"/>
      <c r="Y154" s="106"/>
      <c r="Z154" s="106"/>
      <c r="AA154" s="106"/>
      <c r="AB154" s="106"/>
      <c r="AC154" s="106"/>
    </row>
    <row r="155" spans="1:29" s="132" customFormat="1" ht="12.75">
      <c r="A155" s="97"/>
      <c r="B155" s="97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R155" s="106"/>
      <c r="S155" s="106"/>
      <c r="T155" s="106"/>
      <c r="U155" s="106"/>
      <c r="V155" s="106"/>
      <c r="W155" s="106"/>
      <c r="X155" s="106"/>
      <c r="Y155" s="106"/>
      <c r="Z155" s="106"/>
      <c r="AA155" s="106"/>
      <c r="AB155" s="106"/>
      <c r="AC155" s="106"/>
    </row>
    <row r="156" spans="1:29" s="132" customFormat="1" ht="12.75">
      <c r="A156" s="97"/>
      <c r="B156" s="97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R156" s="106"/>
      <c r="S156" s="106"/>
      <c r="T156" s="106"/>
      <c r="U156" s="106"/>
      <c r="V156" s="106"/>
      <c r="W156" s="106"/>
      <c r="X156" s="106"/>
      <c r="Y156" s="106"/>
      <c r="Z156" s="106"/>
      <c r="AA156" s="106"/>
      <c r="AB156" s="106"/>
      <c r="AC156" s="106"/>
    </row>
    <row r="157" spans="1:29" s="132" customFormat="1" ht="12.75">
      <c r="A157" s="97"/>
      <c r="B157" s="97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R157" s="106"/>
      <c r="S157" s="106"/>
      <c r="T157" s="106"/>
      <c r="U157" s="106"/>
      <c r="V157" s="106"/>
      <c r="W157" s="106"/>
      <c r="X157" s="106"/>
      <c r="Y157" s="106"/>
      <c r="Z157" s="106"/>
      <c r="AA157" s="106"/>
      <c r="AB157" s="106"/>
      <c r="AC157" s="106"/>
    </row>
    <row r="158" spans="1:29" s="132" customFormat="1" ht="12.75">
      <c r="A158" s="97"/>
      <c r="B158" s="97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R158" s="106"/>
      <c r="S158" s="106"/>
      <c r="T158" s="106"/>
      <c r="U158" s="106"/>
      <c r="V158" s="106"/>
      <c r="W158" s="106"/>
      <c r="X158" s="106"/>
      <c r="Y158" s="106"/>
      <c r="Z158" s="106"/>
      <c r="AA158" s="106"/>
      <c r="AB158" s="106"/>
      <c r="AC158" s="106"/>
    </row>
    <row r="159" spans="1:29" s="132" customFormat="1" ht="12.75">
      <c r="A159" s="97"/>
      <c r="B159" s="97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R159" s="106"/>
      <c r="S159" s="106"/>
      <c r="T159" s="106"/>
      <c r="U159" s="106"/>
      <c r="V159" s="106"/>
      <c r="W159" s="106"/>
      <c r="X159" s="106"/>
      <c r="Y159" s="106"/>
      <c r="Z159" s="106"/>
      <c r="AA159" s="106"/>
      <c r="AB159" s="106"/>
      <c r="AC159" s="106"/>
    </row>
    <row r="160" spans="1:29" s="132" customFormat="1" ht="12.75">
      <c r="A160" s="97"/>
      <c r="B160" s="97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R160" s="106"/>
      <c r="S160" s="106"/>
      <c r="T160" s="106"/>
      <c r="U160" s="106"/>
      <c r="V160" s="106"/>
      <c r="W160" s="106"/>
      <c r="X160" s="106"/>
      <c r="Y160" s="106"/>
      <c r="Z160" s="106"/>
      <c r="AA160" s="106"/>
      <c r="AB160" s="106"/>
      <c r="AC160" s="106"/>
    </row>
    <row r="161" spans="1:29" s="132" customFormat="1" ht="12.75">
      <c r="A161" s="97"/>
      <c r="B161" s="97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R161" s="106"/>
      <c r="S161" s="106"/>
      <c r="T161" s="106"/>
      <c r="U161" s="106"/>
      <c r="V161" s="106"/>
      <c r="W161" s="106"/>
      <c r="X161" s="106"/>
      <c r="Y161" s="106"/>
      <c r="Z161" s="106"/>
      <c r="AA161" s="106"/>
      <c r="AB161" s="106"/>
      <c r="AC161" s="106"/>
    </row>
    <row r="162" spans="1:29" s="132" customFormat="1" ht="12.75">
      <c r="A162" s="97"/>
      <c r="B162" s="97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R162" s="106"/>
      <c r="S162" s="106"/>
      <c r="T162" s="106"/>
      <c r="U162" s="106"/>
      <c r="V162" s="106"/>
      <c r="W162" s="106"/>
      <c r="X162" s="106"/>
      <c r="Y162" s="106"/>
      <c r="Z162" s="106"/>
      <c r="AA162" s="106"/>
      <c r="AB162" s="106"/>
      <c r="AC162" s="106"/>
    </row>
    <row r="163" spans="1:29" s="132" customFormat="1" ht="12.75">
      <c r="A163" s="97"/>
      <c r="B163" s="97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R163" s="106"/>
      <c r="S163" s="106"/>
      <c r="T163" s="106"/>
      <c r="U163" s="106"/>
      <c r="V163" s="106"/>
      <c r="W163" s="106"/>
      <c r="X163" s="106"/>
      <c r="Y163" s="106"/>
      <c r="Z163" s="106"/>
      <c r="AA163" s="106"/>
      <c r="AB163" s="106"/>
      <c r="AC163" s="106"/>
    </row>
    <row r="164" spans="1:29" s="132" customFormat="1" ht="12.75">
      <c r="A164" s="97"/>
      <c r="B164" s="97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R164" s="106"/>
      <c r="S164" s="106"/>
      <c r="T164" s="106"/>
      <c r="U164" s="106"/>
      <c r="V164" s="106"/>
      <c r="W164" s="106"/>
      <c r="X164" s="106"/>
      <c r="Y164" s="106"/>
      <c r="Z164" s="106"/>
      <c r="AA164" s="106"/>
      <c r="AB164" s="106"/>
      <c r="AC164" s="106"/>
    </row>
    <row r="165" spans="1:29" s="132" customFormat="1" ht="12.75">
      <c r="A165" s="97"/>
      <c r="B165" s="97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R165" s="106"/>
      <c r="S165" s="106"/>
      <c r="T165" s="106"/>
      <c r="U165" s="106"/>
      <c r="V165" s="106"/>
      <c r="W165" s="106"/>
      <c r="X165" s="106"/>
      <c r="Y165" s="106"/>
      <c r="Z165" s="106"/>
      <c r="AA165" s="106"/>
      <c r="AB165" s="106"/>
      <c r="AC165" s="106"/>
    </row>
    <row r="166" spans="1:29" s="132" customFormat="1" ht="12.75">
      <c r="A166" s="97"/>
      <c r="B166" s="97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R166" s="106"/>
      <c r="S166" s="106"/>
      <c r="T166" s="106"/>
      <c r="U166" s="106"/>
      <c r="V166" s="106"/>
      <c r="W166" s="106"/>
      <c r="X166" s="106"/>
      <c r="Y166" s="106"/>
      <c r="Z166" s="106"/>
      <c r="AA166" s="106"/>
      <c r="AB166" s="106"/>
      <c r="AC166" s="106"/>
    </row>
    <row r="167" spans="1:29" s="132" customFormat="1" ht="12.75">
      <c r="A167" s="97"/>
      <c r="B167" s="97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R167" s="106"/>
      <c r="S167" s="106"/>
      <c r="T167" s="106"/>
      <c r="U167" s="106"/>
      <c r="V167" s="106"/>
      <c r="W167" s="106"/>
      <c r="X167" s="106"/>
      <c r="Y167" s="106"/>
      <c r="Z167" s="106"/>
      <c r="AA167" s="106"/>
      <c r="AB167" s="106"/>
      <c r="AC167" s="106"/>
    </row>
    <row r="168" spans="1:29" s="132" customFormat="1" ht="12.75">
      <c r="A168" s="97"/>
      <c r="B168" s="97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R168" s="106"/>
      <c r="S168" s="106"/>
      <c r="T168" s="106"/>
      <c r="U168" s="106"/>
      <c r="V168" s="106"/>
      <c r="W168" s="106"/>
      <c r="X168" s="106"/>
      <c r="Y168" s="106"/>
      <c r="Z168" s="106"/>
      <c r="AA168" s="106"/>
      <c r="AB168" s="106"/>
      <c r="AC168" s="106"/>
    </row>
    <row r="169" spans="1:29" s="132" customFormat="1" ht="12.75">
      <c r="A169" s="97"/>
      <c r="B169" s="97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R169" s="106"/>
      <c r="S169" s="106"/>
      <c r="T169" s="106"/>
      <c r="U169" s="106"/>
      <c r="V169" s="106"/>
      <c r="W169" s="106"/>
      <c r="X169" s="106"/>
      <c r="Y169" s="106"/>
      <c r="Z169" s="106"/>
      <c r="AA169" s="106"/>
      <c r="AB169" s="106"/>
      <c r="AC169" s="106"/>
    </row>
    <row r="170" spans="1:29" s="132" customFormat="1" ht="12.75">
      <c r="A170" s="97"/>
      <c r="B170" s="97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R170" s="106"/>
      <c r="S170" s="106"/>
      <c r="T170" s="106"/>
      <c r="U170" s="106"/>
      <c r="V170" s="106"/>
      <c r="W170" s="106"/>
      <c r="X170" s="106"/>
      <c r="Y170" s="106"/>
      <c r="Z170" s="106"/>
      <c r="AA170" s="106"/>
      <c r="AB170" s="106"/>
      <c r="AC170" s="106"/>
    </row>
    <row r="171" spans="1:29" s="132" customFormat="1" ht="12.75">
      <c r="A171" s="97"/>
      <c r="B171" s="97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R171" s="106"/>
      <c r="S171" s="106"/>
      <c r="T171" s="106"/>
      <c r="U171" s="106"/>
      <c r="V171" s="106"/>
      <c r="W171" s="106"/>
      <c r="X171" s="106"/>
      <c r="Y171" s="106"/>
      <c r="Z171" s="106"/>
      <c r="AA171" s="106"/>
      <c r="AB171" s="106"/>
      <c r="AC171" s="106"/>
    </row>
    <row r="172" spans="1:29" s="132" customFormat="1" ht="12.75">
      <c r="A172" s="97"/>
      <c r="B172" s="97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R172" s="106"/>
      <c r="S172" s="106"/>
      <c r="T172" s="106"/>
      <c r="U172" s="106"/>
      <c r="V172" s="106"/>
      <c r="W172" s="106"/>
      <c r="X172" s="106"/>
      <c r="Y172" s="106"/>
      <c r="Z172" s="106"/>
      <c r="AA172" s="106"/>
      <c r="AB172" s="106"/>
      <c r="AC172" s="106"/>
    </row>
    <row r="173" spans="1:29" s="132" customFormat="1" ht="12.75">
      <c r="A173" s="97"/>
      <c r="B173" s="97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R173" s="106"/>
      <c r="S173" s="106"/>
      <c r="T173" s="106"/>
      <c r="U173" s="106"/>
      <c r="V173" s="106"/>
      <c r="W173" s="106"/>
      <c r="X173" s="106"/>
      <c r="Y173" s="106"/>
      <c r="Z173" s="106"/>
      <c r="AA173" s="106"/>
      <c r="AB173" s="106"/>
      <c r="AC173" s="106"/>
    </row>
    <row r="174" spans="1:29" s="132" customFormat="1" ht="12.75">
      <c r="A174" s="97"/>
      <c r="B174" s="97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R174" s="106"/>
      <c r="S174" s="106"/>
      <c r="T174" s="106"/>
      <c r="U174" s="106"/>
      <c r="V174" s="106"/>
      <c r="W174" s="106"/>
      <c r="X174" s="106"/>
      <c r="Y174" s="106"/>
      <c r="Z174" s="106"/>
      <c r="AA174" s="106"/>
      <c r="AB174" s="106"/>
      <c r="AC174" s="106"/>
    </row>
    <row r="175" spans="1:29" s="132" customFormat="1" ht="12.75">
      <c r="A175" s="97"/>
      <c r="B175" s="97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R175" s="106"/>
      <c r="S175" s="106"/>
      <c r="T175" s="106"/>
      <c r="U175" s="106"/>
      <c r="V175" s="106"/>
      <c r="W175" s="106"/>
      <c r="X175" s="106"/>
      <c r="Y175" s="106"/>
      <c r="Z175" s="106"/>
      <c r="AA175" s="106"/>
      <c r="AB175" s="106"/>
      <c r="AC175" s="106"/>
    </row>
    <row r="176" spans="1:29" s="132" customFormat="1" ht="12.75">
      <c r="A176" s="97"/>
      <c r="B176" s="97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R176" s="106"/>
      <c r="S176" s="106"/>
      <c r="T176" s="106"/>
      <c r="U176" s="106"/>
      <c r="V176" s="106"/>
      <c r="W176" s="106"/>
      <c r="X176" s="106"/>
      <c r="Y176" s="106"/>
      <c r="Z176" s="106"/>
      <c r="AA176" s="106"/>
      <c r="AB176" s="106"/>
      <c r="AC176" s="106"/>
    </row>
    <row r="177" spans="1:29" s="132" customFormat="1" ht="12.75">
      <c r="A177" s="97"/>
      <c r="B177" s="97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R177" s="106"/>
      <c r="S177" s="106"/>
      <c r="T177" s="106"/>
      <c r="U177" s="106"/>
      <c r="V177" s="106"/>
      <c r="W177" s="106"/>
      <c r="X177" s="106"/>
      <c r="Y177" s="106"/>
      <c r="Z177" s="106"/>
      <c r="AA177" s="106"/>
      <c r="AB177" s="106"/>
      <c r="AC177" s="106"/>
    </row>
    <row r="178" spans="1:29" s="132" customFormat="1" ht="12.75">
      <c r="A178" s="97"/>
      <c r="B178" s="97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R178" s="106"/>
      <c r="S178" s="106"/>
      <c r="T178" s="106"/>
      <c r="U178" s="106"/>
      <c r="V178" s="106"/>
      <c r="W178" s="106"/>
      <c r="X178" s="106"/>
      <c r="Y178" s="106"/>
      <c r="Z178" s="106"/>
      <c r="AA178" s="106"/>
      <c r="AB178" s="106"/>
      <c r="AC178" s="106"/>
    </row>
    <row r="179" spans="1:29" s="132" customFormat="1" ht="12.75">
      <c r="A179" s="97"/>
      <c r="B179" s="97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R179" s="106"/>
      <c r="S179" s="106"/>
      <c r="T179" s="106"/>
      <c r="U179" s="106"/>
      <c r="V179" s="106"/>
      <c r="W179" s="106"/>
      <c r="X179" s="106"/>
      <c r="Y179" s="106"/>
      <c r="Z179" s="106"/>
      <c r="AA179" s="106"/>
      <c r="AB179" s="106"/>
      <c r="AC179" s="106"/>
    </row>
    <row r="180" spans="1:29" s="132" customFormat="1" ht="12.75">
      <c r="A180" s="97"/>
      <c r="B180" s="97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R180" s="106"/>
      <c r="S180" s="106"/>
      <c r="T180" s="106"/>
      <c r="U180" s="106"/>
      <c r="V180" s="106"/>
      <c r="W180" s="106"/>
      <c r="X180" s="106"/>
      <c r="Y180" s="106"/>
      <c r="Z180" s="106"/>
      <c r="AA180" s="106"/>
      <c r="AB180" s="106"/>
      <c r="AC180" s="106"/>
    </row>
    <row r="181" spans="1:29" s="132" customFormat="1" ht="12.75">
      <c r="A181" s="97"/>
      <c r="B181" s="97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R181" s="106"/>
      <c r="S181" s="106"/>
      <c r="T181" s="106"/>
      <c r="U181" s="106"/>
      <c r="V181" s="106"/>
      <c r="W181" s="106"/>
      <c r="X181" s="106"/>
      <c r="Y181" s="106"/>
      <c r="Z181" s="106"/>
      <c r="AA181" s="106"/>
      <c r="AB181" s="106"/>
      <c r="AC181" s="106"/>
    </row>
    <row r="182" spans="1:29" s="132" customFormat="1" ht="12.75">
      <c r="A182" s="97"/>
      <c r="B182" s="97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R182" s="106"/>
      <c r="S182" s="106"/>
      <c r="T182" s="106"/>
      <c r="U182" s="106"/>
      <c r="V182" s="106"/>
      <c r="W182" s="106"/>
      <c r="X182" s="106"/>
      <c r="Y182" s="106"/>
      <c r="Z182" s="106"/>
      <c r="AA182" s="106"/>
      <c r="AB182" s="106"/>
      <c r="AC182" s="106"/>
    </row>
    <row r="183" spans="1:29" s="132" customFormat="1" ht="12.75">
      <c r="A183" s="97"/>
      <c r="B183" s="97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R183" s="106"/>
      <c r="S183" s="106"/>
      <c r="T183" s="106"/>
      <c r="U183" s="106"/>
      <c r="V183" s="106"/>
      <c r="W183" s="106"/>
      <c r="X183" s="106"/>
      <c r="Y183" s="106"/>
      <c r="Z183" s="106"/>
      <c r="AA183" s="106"/>
      <c r="AB183" s="106"/>
      <c r="AC183" s="106"/>
    </row>
    <row r="184" spans="1:29" s="132" customFormat="1" ht="12.75">
      <c r="A184" s="97"/>
      <c r="B184" s="97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R184" s="106"/>
      <c r="S184" s="106"/>
      <c r="T184" s="106"/>
      <c r="U184" s="106"/>
      <c r="V184" s="106"/>
      <c r="W184" s="106"/>
      <c r="X184" s="106"/>
      <c r="Y184" s="106"/>
      <c r="Z184" s="106"/>
      <c r="AA184" s="106"/>
      <c r="AB184" s="106"/>
      <c r="AC184" s="106"/>
    </row>
    <row r="185" spans="1:29" s="132" customFormat="1" ht="12.75">
      <c r="A185" s="97"/>
      <c r="B185" s="97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R185" s="106"/>
      <c r="S185" s="106"/>
      <c r="T185" s="106"/>
      <c r="U185" s="106"/>
      <c r="V185" s="106"/>
      <c r="W185" s="106"/>
      <c r="X185" s="106"/>
      <c r="Y185" s="106"/>
      <c r="Z185" s="106"/>
      <c r="AA185" s="106"/>
      <c r="AB185" s="106"/>
      <c r="AC185" s="106"/>
    </row>
    <row r="186" spans="1:29" s="132" customFormat="1" ht="12.75">
      <c r="A186" s="97"/>
      <c r="B186" s="97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R186" s="106"/>
      <c r="S186" s="106"/>
      <c r="T186" s="106"/>
      <c r="U186" s="106"/>
      <c r="V186" s="106"/>
      <c r="W186" s="106"/>
      <c r="X186" s="106"/>
      <c r="Y186" s="106"/>
      <c r="Z186" s="106"/>
      <c r="AA186" s="106"/>
      <c r="AB186" s="106"/>
      <c r="AC186" s="106"/>
    </row>
    <row r="187" spans="1:29" s="132" customFormat="1" ht="12.75">
      <c r="A187" s="97"/>
      <c r="B187" s="97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R187" s="106"/>
      <c r="S187" s="106"/>
      <c r="T187" s="106"/>
      <c r="U187" s="106"/>
      <c r="V187" s="106"/>
      <c r="W187" s="106"/>
      <c r="X187" s="106"/>
      <c r="Y187" s="106"/>
      <c r="Z187" s="106"/>
      <c r="AA187" s="106"/>
      <c r="AB187" s="106"/>
      <c r="AC187" s="106"/>
    </row>
    <row r="188" spans="1:29" s="132" customFormat="1" ht="12.75">
      <c r="A188" s="97"/>
      <c r="B188" s="97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R188" s="106"/>
      <c r="S188" s="106"/>
      <c r="T188" s="106"/>
      <c r="U188" s="106"/>
      <c r="V188" s="106"/>
      <c r="W188" s="106"/>
      <c r="X188" s="106"/>
      <c r="Y188" s="106"/>
      <c r="Z188" s="106"/>
      <c r="AA188" s="106"/>
      <c r="AB188" s="106"/>
      <c r="AC188" s="106"/>
    </row>
    <row r="189" spans="1:29" s="132" customFormat="1" ht="12.75">
      <c r="A189" s="97"/>
      <c r="B189" s="97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R189" s="106"/>
      <c r="S189" s="106"/>
      <c r="T189" s="106"/>
      <c r="U189" s="106"/>
      <c r="V189" s="106"/>
      <c r="W189" s="106"/>
      <c r="X189" s="106"/>
      <c r="Y189" s="106"/>
      <c r="Z189" s="106"/>
      <c r="AA189" s="106"/>
      <c r="AB189" s="106"/>
      <c r="AC189" s="106"/>
    </row>
    <row r="190" spans="1:29" s="132" customFormat="1" ht="12.75">
      <c r="A190" s="97"/>
      <c r="B190" s="97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R190" s="106"/>
      <c r="S190" s="106"/>
      <c r="T190" s="106"/>
      <c r="U190" s="106"/>
      <c r="V190" s="106"/>
      <c r="W190" s="106"/>
      <c r="X190" s="106"/>
      <c r="Y190" s="106"/>
      <c r="Z190" s="106"/>
      <c r="AA190" s="106"/>
      <c r="AB190" s="106"/>
      <c r="AC190" s="106"/>
    </row>
    <row r="191" spans="1:29" s="132" customFormat="1" ht="12.75">
      <c r="A191" s="97"/>
      <c r="B191" s="97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R191" s="106"/>
      <c r="S191" s="106"/>
      <c r="T191" s="106"/>
      <c r="U191" s="106"/>
      <c r="V191" s="106"/>
      <c r="W191" s="106"/>
      <c r="X191" s="106"/>
      <c r="Y191" s="106"/>
      <c r="Z191" s="106"/>
      <c r="AA191" s="106"/>
      <c r="AB191" s="106"/>
      <c r="AC191" s="106"/>
    </row>
    <row r="192" spans="1:29" s="132" customFormat="1" ht="12.75">
      <c r="A192" s="97"/>
      <c r="B192" s="97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R192" s="106"/>
      <c r="S192" s="106"/>
      <c r="T192" s="106"/>
      <c r="U192" s="106"/>
      <c r="V192" s="106"/>
      <c r="W192" s="106"/>
      <c r="X192" s="106"/>
      <c r="Y192" s="106"/>
      <c r="Z192" s="106"/>
      <c r="AA192" s="106"/>
      <c r="AB192" s="106"/>
      <c r="AC192" s="106"/>
    </row>
    <row r="193" spans="1:29" s="132" customFormat="1" ht="12.75">
      <c r="A193" s="97"/>
      <c r="B193" s="97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R193" s="106"/>
      <c r="S193" s="106"/>
      <c r="T193" s="106"/>
      <c r="U193" s="106"/>
      <c r="V193" s="106"/>
      <c r="W193" s="106"/>
      <c r="X193" s="106"/>
      <c r="Y193" s="106"/>
      <c r="Z193" s="106"/>
      <c r="AA193" s="106"/>
      <c r="AB193" s="106"/>
      <c r="AC193" s="106"/>
    </row>
    <row r="194" spans="1:29" s="132" customFormat="1" ht="12.75">
      <c r="A194" s="97"/>
      <c r="B194" s="97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R194" s="106"/>
      <c r="S194" s="106"/>
      <c r="T194" s="106"/>
      <c r="U194" s="106"/>
      <c r="V194" s="106"/>
      <c r="W194" s="106"/>
      <c r="X194" s="106"/>
      <c r="Y194" s="106"/>
      <c r="Z194" s="106"/>
      <c r="AA194" s="106"/>
      <c r="AB194" s="106"/>
      <c r="AC194" s="106"/>
    </row>
    <row r="195" spans="1:29" s="132" customFormat="1" ht="12.75">
      <c r="A195" s="97"/>
      <c r="B195" s="97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R195" s="106"/>
      <c r="S195" s="106"/>
      <c r="T195" s="106"/>
      <c r="U195" s="106"/>
      <c r="V195" s="106"/>
      <c r="W195" s="106"/>
      <c r="X195" s="106"/>
      <c r="Y195" s="106"/>
      <c r="Z195" s="106"/>
      <c r="AA195" s="106"/>
      <c r="AB195" s="106"/>
      <c r="AC195" s="106"/>
    </row>
    <row r="196" spans="1:29" s="132" customFormat="1" ht="12.75">
      <c r="A196" s="97"/>
      <c r="B196" s="97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R196" s="106"/>
      <c r="S196" s="106"/>
      <c r="T196" s="106"/>
      <c r="U196" s="106"/>
      <c r="V196" s="106"/>
      <c r="W196" s="106"/>
      <c r="X196" s="106"/>
      <c r="Y196" s="106"/>
      <c r="Z196" s="106"/>
      <c r="AA196" s="106"/>
      <c r="AB196" s="106"/>
      <c r="AC196" s="106"/>
    </row>
    <row r="197" spans="1:29" s="132" customFormat="1" ht="12.75">
      <c r="A197" s="97"/>
      <c r="B197" s="97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R197" s="106"/>
      <c r="S197" s="106"/>
      <c r="T197" s="106"/>
      <c r="U197" s="106"/>
      <c r="V197" s="106"/>
      <c r="W197" s="106"/>
      <c r="X197" s="106"/>
      <c r="Y197" s="106"/>
      <c r="Z197" s="106"/>
      <c r="AA197" s="106"/>
      <c r="AB197" s="106"/>
      <c r="AC197" s="106"/>
    </row>
    <row r="198" spans="1:29" s="132" customFormat="1" ht="12.75">
      <c r="A198" s="97"/>
      <c r="B198" s="97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R198" s="106"/>
      <c r="S198" s="106"/>
      <c r="T198" s="106"/>
      <c r="U198" s="106"/>
      <c r="V198" s="106"/>
      <c r="W198" s="106"/>
      <c r="X198" s="106"/>
      <c r="Y198" s="106"/>
      <c r="Z198" s="106"/>
      <c r="AA198" s="106"/>
      <c r="AB198" s="106"/>
      <c r="AC198" s="106"/>
    </row>
    <row r="199" spans="1:29" s="132" customFormat="1" ht="12.75">
      <c r="A199" s="97"/>
      <c r="B199" s="97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R199" s="106"/>
      <c r="S199" s="106"/>
      <c r="T199" s="106"/>
      <c r="U199" s="106"/>
      <c r="V199" s="106"/>
      <c r="W199" s="106"/>
      <c r="X199" s="106"/>
      <c r="Y199" s="106"/>
      <c r="Z199" s="106"/>
      <c r="AA199" s="106"/>
      <c r="AB199" s="106"/>
      <c r="AC199" s="106"/>
    </row>
    <row r="200" spans="1:29" s="132" customFormat="1" ht="12.75">
      <c r="A200" s="97"/>
      <c r="B200" s="97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R200" s="106"/>
      <c r="S200" s="106"/>
      <c r="T200" s="106"/>
      <c r="U200" s="106"/>
      <c r="V200" s="106"/>
      <c r="W200" s="106"/>
      <c r="X200" s="106"/>
      <c r="Y200" s="106"/>
      <c r="Z200" s="106"/>
      <c r="AA200" s="106"/>
      <c r="AB200" s="106"/>
      <c r="AC200" s="106"/>
    </row>
    <row r="201" spans="1:29" s="132" customFormat="1" ht="12.75">
      <c r="A201" s="97"/>
      <c r="B201" s="97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R201" s="106"/>
      <c r="S201" s="106"/>
      <c r="T201" s="106"/>
      <c r="U201" s="106"/>
      <c r="V201" s="106"/>
      <c r="W201" s="106"/>
      <c r="X201" s="106"/>
      <c r="Y201" s="106"/>
      <c r="Z201" s="106"/>
      <c r="AA201" s="106"/>
      <c r="AB201" s="106"/>
      <c r="AC201" s="106"/>
    </row>
    <row r="202" spans="1:29" s="132" customFormat="1" ht="12.75">
      <c r="A202" s="97"/>
      <c r="B202" s="97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R202" s="106"/>
      <c r="S202" s="106"/>
      <c r="T202" s="106"/>
      <c r="U202" s="106"/>
      <c r="V202" s="106"/>
      <c r="W202" s="106"/>
      <c r="X202" s="106"/>
      <c r="Y202" s="106"/>
      <c r="Z202" s="106"/>
      <c r="AA202" s="106"/>
      <c r="AB202" s="106"/>
      <c r="AC202" s="106"/>
    </row>
    <row r="203" spans="1:29" s="132" customFormat="1" ht="12.75">
      <c r="A203" s="97"/>
      <c r="B203" s="97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R203" s="106"/>
      <c r="S203" s="106"/>
      <c r="T203" s="106"/>
      <c r="U203" s="106"/>
      <c r="V203" s="106"/>
      <c r="W203" s="106"/>
      <c r="X203" s="106"/>
      <c r="Y203" s="106"/>
      <c r="Z203" s="106"/>
      <c r="AA203" s="106"/>
      <c r="AB203" s="106"/>
      <c r="AC203" s="106"/>
    </row>
    <row r="204" spans="1:29" s="132" customFormat="1" ht="12.75">
      <c r="A204" s="97"/>
      <c r="B204" s="97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R204" s="106"/>
      <c r="S204" s="106"/>
      <c r="T204" s="106"/>
      <c r="U204" s="106"/>
      <c r="V204" s="106"/>
      <c r="W204" s="106"/>
      <c r="X204" s="106"/>
      <c r="Y204" s="106"/>
      <c r="Z204" s="106"/>
      <c r="AA204" s="106"/>
      <c r="AB204" s="106"/>
      <c r="AC204" s="106"/>
    </row>
    <row r="205" spans="1:29" s="132" customFormat="1" ht="12.75">
      <c r="A205" s="97"/>
      <c r="B205" s="97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R205" s="106"/>
      <c r="S205" s="106"/>
      <c r="T205" s="106"/>
      <c r="U205" s="106"/>
      <c r="V205" s="106"/>
      <c r="W205" s="106"/>
      <c r="X205" s="106"/>
      <c r="Y205" s="106"/>
      <c r="Z205" s="106"/>
      <c r="AA205" s="106"/>
      <c r="AB205" s="106"/>
      <c r="AC205" s="106"/>
    </row>
    <row r="206" spans="1:29" s="132" customFormat="1" ht="12.75">
      <c r="A206" s="97"/>
      <c r="B206" s="97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R206" s="106"/>
      <c r="S206" s="106"/>
      <c r="T206" s="106"/>
      <c r="U206" s="106"/>
      <c r="V206" s="106"/>
      <c r="W206" s="106"/>
      <c r="X206" s="106"/>
      <c r="Y206" s="106"/>
      <c r="Z206" s="106"/>
      <c r="AA206" s="106"/>
      <c r="AB206" s="106"/>
      <c r="AC206" s="106"/>
    </row>
    <row r="207" spans="1:29" s="132" customFormat="1" ht="12.75">
      <c r="A207" s="97"/>
      <c r="B207" s="97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R207" s="106"/>
      <c r="S207" s="106"/>
      <c r="T207" s="106"/>
      <c r="U207" s="106"/>
      <c r="V207" s="106"/>
      <c r="W207" s="106"/>
      <c r="X207" s="106"/>
      <c r="Y207" s="106"/>
      <c r="Z207" s="106"/>
      <c r="AA207" s="106"/>
      <c r="AB207" s="106"/>
      <c r="AC207" s="106"/>
    </row>
    <row r="208" spans="1:29" s="132" customFormat="1" ht="12.75">
      <c r="A208" s="97"/>
      <c r="B208" s="97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R208" s="106"/>
      <c r="S208" s="106"/>
      <c r="T208" s="106"/>
      <c r="U208" s="106"/>
      <c r="V208" s="106"/>
      <c r="W208" s="106"/>
      <c r="X208" s="106"/>
      <c r="Y208" s="106"/>
      <c r="Z208" s="106"/>
      <c r="AA208" s="106"/>
      <c r="AB208" s="106"/>
      <c r="AC208" s="106"/>
    </row>
    <row r="209" spans="1:29" s="132" customFormat="1" ht="12.75">
      <c r="A209" s="97"/>
      <c r="B209" s="97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R209" s="106"/>
      <c r="S209" s="106"/>
      <c r="T209" s="106"/>
      <c r="U209" s="106"/>
      <c r="V209" s="106"/>
      <c r="W209" s="106"/>
      <c r="X209" s="106"/>
      <c r="Y209" s="106"/>
      <c r="Z209" s="106"/>
      <c r="AA209" s="106"/>
      <c r="AB209" s="106"/>
      <c r="AC209" s="106"/>
    </row>
    <row r="210" spans="1:29" s="132" customFormat="1" ht="12.75">
      <c r="A210" s="97"/>
      <c r="B210" s="97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R210" s="106"/>
      <c r="S210" s="106"/>
      <c r="T210" s="106"/>
      <c r="U210" s="106"/>
      <c r="V210" s="106"/>
      <c r="W210" s="106"/>
      <c r="X210" s="106"/>
      <c r="Y210" s="106"/>
      <c r="Z210" s="106"/>
      <c r="AA210" s="106"/>
      <c r="AB210" s="106"/>
      <c r="AC210" s="106"/>
    </row>
    <row r="211" spans="1:29" s="132" customFormat="1" ht="12.75">
      <c r="A211" s="97"/>
      <c r="B211" s="97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R211" s="106"/>
      <c r="S211" s="106"/>
      <c r="T211" s="106"/>
      <c r="U211" s="106"/>
      <c r="V211" s="106"/>
      <c r="W211" s="106"/>
      <c r="X211" s="106"/>
      <c r="Y211" s="106"/>
      <c r="Z211" s="106"/>
      <c r="AA211" s="106"/>
      <c r="AB211" s="106"/>
      <c r="AC211" s="106"/>
    </row>
    <row r="212" spans="1:29" s="132" customFormat="1" ht="12.75">
      <c r="A212" s="97"/>
      <c r="B212" s="97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R212" s="106"/>
      <c r="S212" s="106"/>
      <c r="T212" s="106"/>
      <c r="U212" s="106"/>
      <c r="V212" s="106"/>
      <c r="W212" s="106"/>
      <c r="X212" s="106"/>
      <c r="Y212" s="106"/>
      <c r="Z212" s="106"/>
      <c r="AA212" s="106"/>
      <c r="AB212" s="106"/>
      <c r="AC212" s="106"/>
    </row>
    <row r="213" spans="1:29" s="132" customFormat="1" ht="12.75">
      <c r="A213" s="97"/>
      <c r="B213" s="97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R213" s="106"/>
      <c r="S213" s="106"/>
      <c r="T213" s="106"/>
      <c r="U213" s="106"/>
      <c r="V213" s="106"/>
      <c r="W213" s="106"/>
      <c r="X213" s="106"/>
      <c r="Y213" s="106"/>
      <c r="Z213" s="106"/>
      <c r="AA213" s="106"/>
      <c r="AB213" s="106"/>
      <c r="AC213" s="106"/>
    </row>
    <row r="214" spans="1:29" s="132" customFormat="1" ht="12.75">
      <c r="A214" s="97"/>
      <c r="B214" s="97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R214" s="106"/>
      <c r="S214" s="106"/>
      <c r="T214" s="106"/>
      <c r="U214" s="106"/>
      <c r="V214" s="106"/>
      <c r="W214" s="106"/>
      <c r="X214" s="106"/>
      <c r="Y214" s="106"/>
      <c r="Z214" s="106"/>
      <c r="AA214" s="106"/>
      <c r="AB214" s="106"/>
      <c r="AC214" s="106"/>
    </row>
    <row r="215" spans="1:29" s="132" customFormat="1" ht="12.75">
      <c r="A215" s="97"/>
      <c r="B215" s="97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R215" s="106"/>
      <c r="S215" s="106"/>
      <c r="T215" s="106"/>
      <c r="U215" s="106"/>
      <c r="V215" s="106"/>
      <c r="W215" s="106"/>
      <c r="X215" s="106"/>
      <c r="Y215" s="106"/>
      <c r="Z215" s="106"/>
      <c r="AA215" s="106"/>
      <c r="AB215" s="106"/>
      <c r="AC215" s="106"/>
    </row>
    <row r="216" spans="1:29" s="132" customFormat="1" ht="12.75">
      <c r="A216" s="97"/>
      <c r="B216" s="97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R216" s="106"/>
      <c r="S216" s="106"/>
      <c r="T216" s="106"/>
      <c r="U216" s="106"/>
      <c r="V216" s="106"/>
      <c r="W216" s="106"/>
      <c r="X216" s="106"/>
      <c r="Y216" s="106"/>
      <c r="Z216" s="106"/>
      <c r="AA216" s="106"/>
      <c r="AB216" s="106"/>
      <c r="AC216" s="106"/>
    </row>
    <row r="217" spans="1:29" s="132" customFormat="1" ht="12.75">
      <c r="A217" s="97"/>
      <c r="B217" s="97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R217" s="106"/>
      <c r="S217" s="106"/>
      <c r="T217" s="106"/>
      <c r="U217" s="106"/>
      <c r="V217" s="106"/>
      <c r="W217" s="106"/>
      <c r="X217" s="106"/>
      <c r="Y217" s="106"/>
      <c r="Z217" s="106"/>
      <c r="AA217" s="106"/>
      <c r="AB217" s="106"/>
      <c r="AC217" s="106"/>
    </row>
    <row r="218" spans="1:29" s="132" customFormat="1" ht="12.75">
      <c r="A218" s="97"/>
      <c r="B218" s="97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R218" s="106"/>
      <c r="S218" s="106"/>
      <c r="T218" s="106"/>
      <c r="U218" s="106"/>
      <c r="V218" s="106"/>
      <c r="W218" s="106"/>
      <c r="X218" s="106"/>
      <c r="Y218" s="106"/>
      <c r="Z218" s="106"/>
      <c r="AA218" s="106"/>
      <c r="AB218" s="106"/>
      <c r="AC218" s="106"/>
    </row>
    <row r="219" spans="1:29" s="132" customFormat="1" ht="12.75">
      <c r="A219" s="97"/>
      <c r="B219" s="97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R219" s="106"/>
      <c r="S219" s="106"/>
      <c r="T219" s="106"/>
      <c r="U219" s="106"/>
      <c r="V219" s="106"/>
      <c r="W219" s="106"/>
      <c r="X219" s="106"/>
      <c r="Y219" s="106"/>
      <c r="Z219" s="106"/>
      <c r="AA219" s="106"/>
      <c r="AB219" s="106"/>
      <c r="AC219" s="106"/>
    </row>
    <row r="220" spans="1:29" s="132" customFormat="1" ht="12.75">
      <c r="A220" s="97"/>
      <c r="B220" s="97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R220" s="106"/>
      <c r="S220" s="106"/>
      <c r="T220" s="106"/>
      <c r="U220" s="106"/>
      <c r="V220" s="106"/>
      <c r="W220" s="106"/>
      <c r="X220" s="106"/>
      <c r="Y220" s="106"/>
      <c r="Z220" s="106"/>
      <c r="AA220" s="106"/>
      <c r="AB220" s="106"/>
      <c r="AC220" s="106"/>
    </row>
    <row r="221" spans="1:29" s="132" customFormat="1" ht="12.75">
      <c r="A221" s="97"/>
      <c r="B221" s="97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R221" s="106"/>
      <c r="S221" s="106"/>
      <c r="T221" s="106"/>
      <c r="U221" s="106"/>
      <c r="V221" s="106"/>
      <c r="W221" s="106"/>
      <c r="X221" s="106"/>
      <c r="Y221" s="106"/>
      <c r="Z221" s="106"/>
      <c r="AA221" s="106"/>
      <c r="AB221" s="106"/>
      <c r="AC221" s="106"/>
    </row>
    <row r="222" spans="1:29" s="132" customFormat="1" ht="12.75">
      <c r="A222" s="97"/>
      <c r="B222" s="97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R222" s="106"/>
      <c r="S222" s="106"/>
      <c r="T222" s="106"/>
      <c r="U222" s="106"/>
      <c r="V222" s="106"/>
      <c r="W222" s="106"/>
      <c r="X222" s="106"/>
      <c r="Y222" s="106"/>
      <c r="Z222" s="106"/>
      <c r="AA222" s="106"/>
      <c r="AB222" s="106"/>
      <c r="AC222" s="106"/>
    </row>
    <row r="223" spans="1:29" s="132" customFormat="1" ht="12.75">
      <c r="A223" s="97"/>
      <c r="B223" s="97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R223" s="106"/>
      <c r="S223" s="106"/>
      <c r="T223" s="106"/>
      <c r="U223" s="106"/>
      <c r="V223" s="106"/>
      <c r="W223" s="106"/>
      <c r="X223" s="106"/>
      <c r="Y223" s="106"/>
      <c r="Z223" s="106"/>
      <c r="AA223" s="106"/>
      <c r="AB223" s="106"/>
      <c r="AC223" s="106"/>
    </row>
    <row r="224" spans="1:29" s="132" customFormat="1" ht="12.75">
      <c r="A224" s="97"/>
      <c r="B224" s="97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R224" s="106"/>
      <c r="S224" s="106"/>
      <c r="T224" s="106"/>
      <c r="U224" s="106"/>
      <c r="V224" s="106"/>
      <c r="W224" s="106"/>
      <c r="X224" s="106"/>
      <c r="Y224" s="106"/>
      <c r="Z224" s="106"/>
      <c r="AA224" s="106"/>
      <c r="AB224" s="106"/>
      <c r="AC224" s="106"/>
    </row>
    <row r="225" spans="1:29" s="132" customFormat="1" ht="12.75">
      <c r="A225" s="97"/>
      <c r="B225" s="97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R225" s="106"/>
      <c r="S225" s="106"/>
      <c r="T225" s="106"/>
      <c r="U225" s="106"/>
      <c r="V225" s="106"/>
      <c r="W225" s="106"/>
      <c r="X225" s="106"/>
      <c r="Y225" s="106"/>
      <c r="Z225" s="106"/>
      <c r="AA225" s="106"/>
      <c r="AB225" s="106"/>
      <c r="AC225" s="106"/>
    </row>
    <row r="226" spans="1:29" s="132" customFormat="1" ht="12.75">
      <c r="A226" s="97"/>
      <c r="B226" s="97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R226" s="106"/>
      <c r="S226" s="106"/>
      <c r="T226" s="106"/>
      <c r="U226" s="106"/>
      <c r="V226" s="106"/>
      <c r="W226" s="106"/>
      <c r="X226" s="106"/>
      <c r="Y226" s="106"/>
      <c r="Z226" s="106"/>
      <c r="AA226" s="106"/>
      <c r="AB226" s="106"/>
      <c r="AC226" s="106"/>
    </row>
    <row r="227" spans="1:29" s="132" customFormat="1" ht="12.75">
      <c r="A227" s="97"/>
      <c r="B227" s="97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R227" s="106"/>
      <c r="S227" s="106"/>
      <c r="T227" s="106"/>
      <c r="U227" s="106"/>
      <c r="V227" s="106"/>
      <c r="W227" s="106"/>
      <c r="X227" s="106"/>
      <c r="Y227" s="106"/>
      <c r="Z227" s="106"/>
      <c r="AA227" s="106"/>
      <c r="AB227" s="106"/>
      <c r="AC227" s="106"/>
    </row>
    <row r="228" spans="1:29" s="132" customFormat="1" ht="12.75">
      <c r="A228" s="97"/>
      <c r="B228" s="97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R228" s="106"/>
      <c r="S228" s="106"/>
      <c r="T228" s="106"/>
      <c r="U228" s="106"/>
      <c r="V228" s="106"/>
      <c r="W228" s="106"/>
      <c r="X228" s="106"/>
      <c r="Y228" s="106"/>
      <c r="Z228" s="106"/>
      <c r="AA228" s="106"/>
      <c r="AB228" s="106"/>
      <c r="AC228" s="106"/>
    </row>
    <row r="229" spans="1:29" s="132" customFormat="1" ht="12.75">
      <c r="A229" s="97"/>
      <c r="B229" s="97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R229" s="106"/>
      <c r="S229" s="106"/>
      <c r="T229" s="106"/>
      <c r="U229" s="106"/>
      <c r="V229" s="106"/>
      <c r="W229" s="106"/>
      <c r="X229" s="106"/>
      <c r="Y229" s="106"/>
      <c r="Z229" s="106"/>
      <c r="AA229" s="106"/>
      <c r="AB229" s="106"/>
      <c r="AC229" s="106"/>
    </row>
    <row r="230" spans="1:29" s="132" customFormat="1" ht="12.75">
      <c r="A230" s="97"/>
      <c r="B230" s="97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R230" s="106"/>
      <c r="S230" s="106"/>
      <c r="T230" s="106"/>
      <c r="U230" s="106"/>
      <c r="V230" s="106"/>
      <c r="W230" s="106"/>
      <c r="X230" s="106"/>
      <c r="Y230" s="106"/>
      <c r="Z230" s="106"/>
      <c r="AA230" s="106"/>
      <c r="AB230" s="106"/>
      <c r="AC230" s="106"/>
    </row>
    <row r="231" spans="1:29" s="132" customFormat="1" ht="12.75">
      <c r="A231" s="97"/>
      <c r="B231" s="97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R231" s="106"/>
      <c r="S231" s="106"/>
      <c r="T231" s="106"/>
      <c r="U231" s="106"/>
      <c r="V231" s="106"/>
      <c r="W231" s="106"/>
      <c r="X231" s="106"/>
      <c r="Y231" s="106"/>
      <c r="Z231" s="106"/>
      <c r="AA231" s="106"/>
      <c r="AB231" s="106"/>
      <c r="AC231" s="106"/>
    </row>
    <row r="232" spans="1:29" s="132" customFormat="1" ht="12.75">
      <c r="A232" s="97"/>
      <c r="B232" s="97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R232" s="106"/>
      <c r="S232" s="106"/>
      <c r="T232" s="106"/>
      <c r="U232" s="106"/>
      <c r="V232" s="106"/>
      <c r="W232" s="106"/>
      <c r="X232" s="106"/>
      <c r="Y232" s="106"/>
      <c r="Z232" s="106"/>
      <c r="AA232" s="106"/>
      <c r="AB232" s="106"/>
      <c r="AC232" s="106"/>
    </row>
    <row r="233" spans="1:29" s="132" customFormat="1" ht="12.75">
      <c r="A233" s="97"/>
      <c r="B233" s="97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R233" s="106"/>
      <c r="S233" s="106"/>
      <c r="T233" s="106"/>
      <c r="U233" s="106"/>
      <c r="V233" s="106"/>
      <c r="W233" s="106"/>
      <c r="X233" s="106"/>
      <c r="Y233" s="106"/>
      <c r="Z233" s="106"/>
      <c r="AA233" s="106"/>
      <c r="AB233" s="106"/>
      <c r="AC233" s="106"/>
    </row>
    <row r="234" spans="1:29" s="132" customFormat="1" ht="12.75">
      <c r="A234" s="97"/>
      <c r="B234" s="97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R234" s="106"/>
      <c r="S234" s="106"/>
      <c r="T234" s="106"/>
      <c r="U234" s="106"/>
      <c r="V234" s="106"/>
      <c r="W234" s="106"/>
      <c r="X234" s="106"/>
      <c r="Y234" s="106"/>
      <c r="Z234" s="106"/>
      <c r="AA234" s="106"/>
      <c r="AB234" s="106"/>
      <c r="AC234" s="106"/>
    </row>
    <row r="235" spans="1:29" s="132" customFormat="1" ht="12.75">
      <c r="A235" s="97"/>
      <c r="B235" s="97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R235" s="106"/>
      <c r="S235" s="106"/>
      <c r="T235" s="106"/>
      <c r="U235" s="106"/>
      <c r="V235" s="106"/>
      <c r="W235" s="106"/>
      <c r="X235" s="106"/>
      <c r="Y235" s="106"/>
      <c r="Z235" s="106"/>
      <c r="AA235" s="106"/>
      <c r="AB235" s="106"/>
      <c r="AC235" s="106"/>
    </row>
    <row r="236" spans="1:29" s="132" customFormat="1" ht="12.75">
      <c r="A236" s="97"/>
      <c r="B236" s="97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R236" s="106"/>
      <c r="S236" s="106"/>
      <c r="T236" s="106"/>
      <c r="U236" s="106"/>
      <c r="V236" s="106"/>
      <c r="W236" s="106"/>
      <c r="X236" s="106"/>
      <c r="Y236" s="106"/>
      <c r="Z236" s="106"/>
      <c r="AA236" s="106"/>
      <c r="AB236" s="106"/>
      <c r="AC236" s="106"/>
    </row>
    <row r="237" spans="1:29" s="132" customFormat="1" ht="12.75">
      <c r="A237" s="97"/>
      <c r="B237" s="97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R237" s="106"/>
      <c r="S237" s="106"/>
      <c r="T237" s="106"/>
      <c r="U237" s="106"/>
      <c r="V237" s="106"/>
      <c r="W237" s="106"/>
      <c r="X237" s="106"/>
      <c r="Y237" s="106"/>
      <c r="Z237" s="106"/>
      <c r="AA237" s="106"/>
      <c r="AB237" s="106"/>
      <c r="AC237" s="106"/>
    </row>
    <row r="238" spans="1:29" s="132" customFormat="1" ht="12.75">
      <c r="A238" s="97"/>
      <c r="B238" s="97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  <c r="R238" s="106"/>
      <c r="S238" s="106"/>
      <c r="T238" s="106"/>
      <c r="U238" s="106"/>
      <c r="V238" s="106"/>
      <c r="W238" s="106"/>
      <c r="X238" s="106"/>
      <c r="Y238" s="106"/>
      <c r="Z238" s="106"/>
      <c r="AA238" s="106"/>
      <c r="AB238" s="106"/>
      <c r="AC238" s="106"/>
    </row>
    <row r="239" spans="1:29" s="132" customFormat="1" ht="12.75">
      <c r="A239" s="97"/>
      <c r="B239" s="97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R239" s="106"/>
      <c r="S239" s="106"/>
      <c r="T239" s="106"/>
      <c r="U239" s="106"/>
      <c r="V239" s="106"/>
      <c r="W239" s="106"/>
      <c r="X239" s="106"/>
      <c r="Y239" s="106"/>
      <c r="Z239" s="106"/>
      <c r="AA239" s="106"/>
      <c r="AB239" s="106"/>
      <c r="AC239" s="106"/>
    </row>
    <row r="240" spans="1:29" s="132" customFormat="1" ht="12.75">
      <c r="A240" s="97"/>
      <c r="B240" s="97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R240" s="106"/>
      <c r="S240" s="106"/>
      <c r="T240" s="106"/>
      <c r="U240" s="106"/>
      <c r="V240" s="106"/>
      <c r="W240" s="106"/>
      <c r="X240" s="106"/>
      <c r="Y240" s="106"/>
      <c r="Z240" s="106"/>
      <c r="AA240" s="106"/>
      <c r="AB240" s="106"/>
      <c r="AC240" s="106"/>
    </row>
    <row r="241" spans="1:29" s="132" customFormat="1" ht="12.75">
      <c r="A241" s="97"/>
      <c r="B241" s="97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R241" s="106"/>
      <c r="S241" s="106"/>
      <c r="T241" s="106"/>
      <c r="U241" s="106"/>
      <c r="V241" s="106"/>
      <c r="W241" s="106"/>
      <c r="X241" s="106"/>
      <c r="Y241" s="106"/>
      <c r="Z241" s="106"/>
      <c r="AA241" s="106"/>
      <c r="AB241" s="106"/>
      <c r="AC241" s="106"/>
    </row>
    <row r="242" spans="1:29" s="132" customFormat="1" ht="12.75">
      <c r="A242" s="97"/>
      <c r="B242" s="97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R242" s="106"/>
      <c r="S242" s="106"/>
      <c r="T242" s="106"/>
      <c r="U242" s="106"/>
      <c r="V242" s="106"/>
      <c r="W242" s="106"/>
      <c r="X242" s="106"/>
      <c r="Y242" s="106"/>
      <c r="Z242" s="106"/>
      <c r="AA242" s="106"/>
      <c r="AB242" s="106"/>
      <c r="AC242" s="106"/>
    </row>
    <row r="243" spans="1:29" s="132" customFormat="1" ht="12.75">
      <c r="A243" s="97"/>
      <c r="B243" s="97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R243" s="106"/>
      <c r="S243" s="106"/>
      <c r="T243" s="106"/>
      <c r="U243" s="106"/>
      <c r="V243" s="106"/>
      <c r="W243" s="106"/>
      <c r="X243" s="106"/>
      <c r="Y243" s="106"/>
      <c r="Z243" s="106"/>
      <c r="AA243" s="106"/>
      <c r="AB243" s="106"/>
      <c r="AC243" s="106"/>
    </row>
    <row r="244" spans="1:29" s="132" customFormat="1" ht="12.75">
      <c r="A244" s="97"/>
      <c r="B244" s="97"/>
      <c r="E244" s="133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  <c r="P244" s="133"/>
      <c r="R244" s="106"/>
      <c r="S244" s="106"/>
      <c r="T244" s="106"/>
      <c r="U244" s="106"/>
      <c r="V244" s="106"/>
      <c r="W244" s="106"/>
      <c r="X244" s="106"/>
      <c r="Y244" s="106"/>
      <c r="Z244" s="106"/>
      <c r="AA244" s="106"/>
      <c r="AB244" s="106"/>
      <c r="AC244" s="106"/>
    </row>
    <row r="245" spans="1:29" s="132" customFormat="1" ht="12.75">
      <c r="A245" s="97"/>
      <c r="B245" s="97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133"/>
      <c r="R245" s="106"/>
      <c r="S245" s="106"/>
      <c r="T245" s="106"/>
      <c r="U245" s="106"/>
      <c r="V245" s="106"/>
      <c r="W245" s="106"/>
      <c r="X245" s="106"/>
      <c r="Y245" s="106"/>
      <c r="Z245" s="106"/>
      <c r="AA245" s="106"/>
      <c r="AB245" s="106"/>
      <c r="AC245" s="106"/>
    </row>
    <row r="246" spans="1:29" s="132" customFormat="1" ht="12.75">
      <c r="A246" s="97"/>
      <c r="B246" s="97"/>
      <c r="E246" s="133"/>
      <c r="F246" s="133"/>
      <c r="G246" s="133"/>
      <c r="H246" s="133"/>
      <c r="I246" s="133"/>
      <c r="J246" s="133"/>
      <c r="K246" s="133"/>
      <c r="L246" s="133"/>
      <c r="M246" s="133"/>
      <c r="N246" s="133"/>
      <c r="O246" s="133"/>
      <c r="P246" s="133"/>
      <c r="R246" s="106"/>
      <c r="S246" s="106"/>
      <c r="T246" s="106"/>
      <c r="U246" s="106"/>
      <c r="V246" s="106"/>
      <c r="W246" s="106"/>
      <c r="X246" s="106"/>
      <c r="Y246" s="106"/>
      <c r="Z246" s="106"/>
      <c r="AA246" s="106"/>
      <c r="AB246" s="106"/>
      <c r="AC246" s="106"/>
    </row>
    <row r="247" spans="1:29" s="132" customFormat="1" ht="12.75">
      <c r="A247" s="97"/>
      <c r="B247" s="97"/>
      <c r="E247" s="133"/>
      <c r="F247" s="133"/>
      <c r="G247" s="133"/>
      <c r="H247" s="133"/>
      <c r="I247" s="133"/>
      <c r="J247" s="133"/>
      <c r="K247" s="133"/>
      <c r="L247" s="133"/>
      <c r="M247" s="133"/>
      <c r="N247" s="133"/>
      <c r="O247" s="133"/>
      <c r="P247" s="133"/>
      <c r="R247" s="106"/>
      <c r="S247" s="106"/>
      <c r="T247" s="106"/>
      <c r="U247" s="106"/>
      <c r="V247" s="106"/>
      <c r="W247" s="106"/>
      <c r="X247" s="106"/>
      <c r="Y247" s="106"/>
      <c r="Z247" s="106"/>
      <c r="AA247" s="106"/>
      <c r="AB247" s="106"/>
      <c r="AC247" s="106"/>
    </row>
    <row r="248" spans="1:29" s="132" customFormat="1" ht="12.75">
      <c r="A248" s="97"/>
      <c r="B248" s="97"/>
      <c r="E248" s="133"/>
      <c r="F248" s="133"/>
      <c r="G248" s="133"/>
      <c r="H248" s="133"/>
      <c r="I248" s="133"/>
      <c r="J248" s="133"/>
      <c r="K248" s="133"/>
      <c r="L248" s="133"/>
      <c r="M248" s="133"/>
      <c r="N248" s="133"/>
      <c r="O248" s="133"/>
      <c r="P248" s="133"/>
      <c r="R248" s="106"/>
      <c r="S248" s="106"/>
      <c r="T248" s="106"/>
      <c r="U248" s="106"/>
      <c r="V248" s="106"/>
      <c r="W248" s="106"/>
      <c r="X248" s="106"/>
      <c r="Y248" s="106"/>
      <c r="Z248" s="106"/>
      <c r="AA248" s="106"/>
      <c r="AB248" s="106"/>
      <c r="AC248" s="106"/>
    </row>
    <row r="249" spans="1:29" s="132" customFormat="1" ht="12.75">
      <c r="A249" s="97"/>
      <c r="B249" s="97"/>
      <c r="E249" s="133"/>
      <c r="F249" s="133"/>
      <c r="G249" s="133"/>
      <c r="H249" s="133"/>
      <c r="I249" s="133"/>
      <c r="J249" s="133"/>
      <c r="K249" s="133"/>
      <c r="L249" s="133"/>
      <c r="M249" s="133"/>
      <c r="N249" s="133"/>
      <c r="O249" s="133"/>
      <c r="P249" s="133"/>
      <c r="R249" s="106"/>
      <c r="S249" s="106"/>
      <c r="T249" s="106"/>
      <c r="U249" s="106"/>
      <c r="V249" s="106"/>
      <c r="W249" s="106"/>
      <c r="X249" s="106"/>
      <c r="Y249" s="106"/>
      <c r="Z249" s="106"/>
      <c r="AA249" s="106"/>
      <c r="AB249" s="106"/>
      <c r="AC249" s="106"/>
    </row>
    <row r="250" spans="1:29" s="132" customFormat="1" ht="12.75">
      <c r="A250" s="97"/>
      <c r="B250" s="97"/>
      <c r="E250" s="133"/>
      <c r="F250" s="133"/>
      <c r="G250" s="133"/>
      <c r="H250" s="133"/>
      <c r="I250" s="133"/>
      <c r="J250" s="133"/>
      <c r="K250" s="133"/>
      <c r="L250" s="133"/>
      <c r="M250" s="133"/>
      <c r="N250" s="133"/>
      <c r="O250" s="133"/>
      <c r="P250" s="133"/>
      <c r="R250" s="106"/>
      <c r="S250" s="106"/>
      <c r="T250" s="106"/>
      <c r="U250" s="106"/>
      <c r="V250" s="106"/>
      <c r="W250" s="106"/>
      <c r="X250" s="106"/>
      <c r="Y250" s="106"/>
      <c r="Z250" s="106"/>
      <c r="AA250" s="106"/>
      <c r="AB250" s="106"/>
      <c r="AC250" s="106"/>
    </row>
    <row r="251" spans="1:29" s="132" customFormat="1" ht="12.75">
      <c r="A251" s="97"/>
      <c r="B251" s="97"/>
      <c r="E251" s="133"/>
      <c r="F251" s="133"/>
      <c r="G251" s="133"/>
      <c r="H251" s="133"/>
      <c r="I251" s="133"/>
      <c r="J251" s="133"/>
      <c r="K251" s="133"/>
      <c r="L251" s="133"/>
      <c r="M251" s="133"/>
      <c r="N251" s="133"/>
      <c r="O251" s="133"/>
      <c r="P251" s="133"/>
      <c r="R251" s="106"/>
      <c r="S251" s="106"/>
      <c r="T251" s="106"/>
      <c r="U251" s="106"/>
      <c r="V251" s="106"/>
      <c r="W251" s="106"/>
      <c r="X251" s="106"/>
      <c r="Y251" s="106"/>
      <c r="Z251" s="106"/>
      <c r="AA251" s="106"/>
      <c r="AB251" s="106"/>
      <c r="AC251" s="106"/>
    </row>
    <row r="252" spans="1:29" s="132" customFormat="1" ht="12.75">
      <c r="A252" s="97"/>
      <c r="B252" s="97"/>
      <c r="E252" s="133"/>
      <c r="F252" s="133"/>
      <c r="G252" s="133"/>
      <c r="H252" s="133"/>
      <c r="I252" s="133"/>
      <c r="J252" s="133"/>
      <c r="K252" s="133"/>
      <c r="L252" s="133"/>
      <c r="M252" s="133"/>
      <c r="N252" s="133"/>
      <c r="O252" s="133"/>
      <c r="P252" s="133"/>
      <c r="R252" s="106"/>
      <c r="S252" s="106"/>
      <c r="T252" s="106"/>
      <c r="U252" s="106"/>
      <c r="V252" s="106"/>
      <c r="W252" s="106"/>
      <c r="X252" s="106"/>
      <c r="Y252" s="106"/>
      <c r="Z252" s="106"/>
      <c r="AA252" s="106"/>
      <c r="AB252" s="106"/>
      <c r="AC252" s="106"/>
    </row>
    <row r="253" spans="1:29" s="132" customFormat="1" ht="12.75">
      <c r="A253" s="97"/>
      <c r="B253" s="97"/>
      <c r="E253" s="133"/>
      <c r="F253" s="133"/>
      <c r="G253" s="133"/>
      <c r="H253" s="133"/>
      <c r="I253" s="133"/>
      <c r="J253" s="133"/>
      <c r="K253" s="133"/>
      <c r="L253" s="133"/>
      <c r="M253" s="133"/>
      <c r="N253" s="133"/>
      <c r="O253" s="133"/>
      <c r="P253" s="133"/>
      <c r="R253" s="106"/>
      <c r="S253" s="106"/>
      <c r="T253" s="106"/>
      <c r="U253" s="106"/>
      <c r="V253" s="106"/>
      <c r="W253" s="106"/>
      <c r="X253" s="106"/>
      <c r="Y253" s="106"/>
      <c r="Z253" s="106"/>
      <c r="AA253" s="106"/>
      <c r="AB253" s="106"/>
      <c r="AC253" s="106"/>
    </row>
    <row r="254" spans="1:29" s="132" customFormat="1" ht="12.75">
      <c r="A254" s="97"/>
      <c r="B254" s="97"/>
      <c r="E254" s="133"/>
      <c r="F254" s="133"/>
      <c r="G254" s="133"/>
      <c r="H254" s="133"/>
      <c r="I254" s="133"/>
      <c r="J254" s="133"/>
      <c r="K254" s="133"/>
      <c r="L254" s="133"/>
      <c r="M254" s="133"/>
      <c r="N254" s="133"/>
      <c r="O254" s="133"/>
      <c r="P254" s="133"/>
      <c r="R254" s="106"/>
      <c r="S254" s="106"/>
      <c r="T254" s="106"/>
      <c r="U254" s="106"/>
      <c r="V254" s="106"/>
      <c r="W254" s="106"/>
      <c r="X254" s="106"/>
      <c r="Y254" s="106"/>
      <c r="Z254" s="106"/>
      <c r="AA254" s="106"/>
      <c r="AB254" s="106"/>
      <c r="AC254" s="106"/>
    </row>
    <row r="255" spans="1:29" s="132" customFormat="1" ht="12.75">
      <c r="A255" s="97"/>
      <c r="B255" s="97"/>
      <c r="E255" s="133"/>
      <c r="F255" s="133"/>
      <c r="G255" s="133"/>
      <c r="H255" s="133"/>
      <c r="I255" s="133"/>
      <c r="J255" s="133"/>
      <c r="K255" s="133"/>
      <c r="L255" s="133"/>
      <c r="M255" s="133"/>
      <c r="N255" s="133"/>
      <c r="O255" s="133"/>
      <c r="P255" s="133"/>
      <c r="R255" s="106"/>
      <c r="S255" s="106"/>
      <c r="T255" s="106"/>
      <c r="U255" s="106"/>
      <c r="V255" s="106"/>
      <c r="W255" s="106"/>
      <c r="X255" s="106"/>
      <c r="Y255" s="106"/>
      <c r="Z255" s="106"/>
      <c r="AA255" s="106"/>
      <c r="AB255" s="106"/>
      <c r="AC255" s="106"/>
    </row>
    <row r="256" spans="1:29" s="132" customFormat="1" ht="12.75">
      <c r="A256" s="97"/>
      <c r="B256" s="97"/>
      <c r="E256" s="133"/>
      <c r="F256" s="133"/>
      <c r="G256" s="133"/>
      <c r="H256" s="133"/>
      <c r="I256" s="133"/>
      <c r="J256" s="133"/>
      <c r="K256" s="133"/>
      <c r="L256" s="133"/>
      <c r="M256" s="133"/>
      <c r="N256" s="133"/>
      <c r="O256" s="133"/>
      <c r="P256" s="133"/>
      <c r="R256" s="106"/>
      <c r="S256" s="106"/>
      <c r="T256" s="106"/>
      <c r="U256" s="106"/>
      <c r="V256" s="106"/>
      <c r="W256" s="106"/>
      <c r="X256" s="106"/>
      <c r="Y256" s="106"/>
      <c r="Z256" s="106"/>
      <c r="AA256" s="106"/>
      <c r="AB256" s="106"/>
      <c r="AC256" s="106"/>
    </row>
    <row r="257" spans="1:29" s="132" customFormat="1" ht="12.75">
      <c r="A257" s="97"/>
      <c r="B257" s="97"/>
      <c r="E257" s="133"/>
      <c r="F257" s="133"/>
      <c r="G257" s="133"/>
      <c r="H257" s="133"/>
      <c r="I257" s="133"/>
      <c r="J257" s="133"/>
      <c r="K257" s="133"/>
      <c r="L257" s="133"/>
      <c r="M257" s="133"/>
      <c r="N257" s="133"/>
      <c r="O257" s="133"/>
      <c r="P257" s="133"/>
      <c r="R257" s="106"/>
      <c r="S257" s="106"/>
      <c r="T257" s="106"/>
      <c r="U257" s="106"/>
      <c r="V257" s="106"/>
      <c r="W257" s="106"/>
      <c r="X257" s="106"/>
      <c r="Y257" s="106"/>
      <c r="Z257" s="106"/>
      <c r="AA257" s="106"/>
      <c r="AB257" s="106"/>
      <c r="AC257" s="106"/>
    </row>
    <row r="258" spans="1:29" s="132" customFormat="1" ht="12.75">
      <c r="A258" s="97"/>
      <c r="B258" s="97"/>
      <c r="E258" s="133"/>
      <c r="F258" s="133"/>
      <c r="G258" s="133"/>
      <c r="H258" s="133"/>
      <c r="I258" s="133"/>
      <c r="J258" s="133"/>
      <c r="K258" s="133"/>
      <c r="L258" s="133"/>
      <c r="M258" s="133"/>
      <c r="N258" s="133"/>
      <c r="O258" s="133"/>
      <c r="P258" s="133"/>
      <c r="R258" s="106"/>
      <c r="S258" s="106"/>
      <c r="T258" s="106"/>
      <c r="U258" s="106"/>
      <c r="V258" s="106"/>
      <c r="W258" s="106"/>
      <c r="X258" s="106"/>
      <c r="Y258" s="106"/>
      <c r="Z258" s="106"/>
      <c r="AA258" s="106"/>
      <c r="AB258" s="106"/>
      <c r="AC258" s="106"/>
    </row>
    <row r="259" spans="1:29" s="132" customFormat="1" ht="12.75">
      <c r="A259" s="97"/>
      <c r="B259" s="97"/>
      <c r="E259" s="133"/>
      <c r="F259" s="133"/>
      <c r="G259" s="133"/>
      <c r="H259" s="133"/>
      <c r="I259" s="133"/>
      <c r="J259" s="133"/>
      <c r="K259" s="133"/>
      <c r="L259" s="133"/>
      <c r="M259" s="133"/>
      <c r="N259" s="133"/>
      <c r="O259" s="133"/>
      <c r="P259" s="133"/>
      <c r="R259" s="106"/>
      <c r="S259" s="106"/>
      <c r="T259" s="106"/>
      <c r="U259" s="106"/>
      <c r="V259" s="106"/>
      <c r="W259" s="106"/>
      <c r="X259" s="106"/>
      <c r="Y259" s="106"/>
      <c r="Z259" s="106"/>
      <c r="AA259" s="106"/>
      <c r="AB259" s="106"/>
      <c r="AC259" s="106"/>
    </row>
    <row r="260" spans="1:29" s="132" customFormat="1" ht="12.75">
      <c r="A260" s="97"/>
      <c r="B260" s="97"/>
      <c r="E260" s="133"/>
      <c r="F260" s="133"/>
      <c r="G260" s="133"/>
      <c r="H260" s="133"/>
      <c r="I260" s="133"/>
      <c r="J260" s="133"/>
      <c r="K260" s="133"/>
      <c r="L260" s="133"/>
      <c r="M260" s="133"/>
      <c r="N260" s="133"/>
      <c r="O260" s="133"/>
      <c r="P260" s="133"/>
      <c r="R260" s="106"/>
      <c r="S260" s="106"/>
      <c r="T260" s="106"/>
      <c r="U260" s="106"/>
      <c r="V260" s="106"/>
      <c r="W260" s="106"/>
      <c r="X260" s="106"/>
      <c r="Y260" s="106"/>
      <c r="Z260" s="106"/>
      <c r="AA260" s="106"/>
      <c r="AB260" s="106"/>
      <c r="AC260" s="106"/>
    </row>
    <row r="261" spans="1:29" s="132" customFormat="1" ht="12.75">
      <c r="A261" s="97"/>
      <c r="B261" s="97"/>
      <c r="E261" s="133"/>
      <c r="F261" s="133"/>
      <c r="G261" s="133"/>
      <c r="H261" s="133"/>
      <c r="I261" s="133"/>
      <c r="J261" s="133"/>
      <c r="K261" s="133"/>
      <c r="L261" s="133"/>
      <c r="M261" s="133"/>
      <c r="N261" s="133"/>
      <c r="O261" s="133"/>
      <c r="P261" s="133"/>
      <c r="R261" s="106"/>
      <c r="S261" s="106"/>
      <c r="T261" s="106"/>
      <c r="U261" s="106"/>
      <c r="V261" s="106"/>
      <c r="W261" s="106"/>
      <c r="X261" s="106"/>
      <c r="Y261" s="106"/>
      <c r="Z261" s="106"/>
      <c r="AA261" s="106"/>
      <c r="AB261" s="106"/>
      <c r="AC261" s="106"/>
    </row>
    <row r="262" spans="1:29" s="132" customFormat="1" ht="12.75">
      <c r="A262" s="97"/>
      <c r="B262" s="97"/>
      <c r="E262" s="133"/>
      <c r="F262" s="133"/>
      <c r="G262" s="133"/>
      <c r="H262" s="133"/>
      <c r="I262" s="133"/>
      <c r="J262" s="133"/>
      <c r="K262" s="133"/>
      <c r="L262" s="133"/>
      <c r="M262" s="133"/>
      <c r="N262" s="133"/>
      <c r="O262" s="133"/>
      <c r="P262" s="133"/>
      <c r="R262" s="106"/>
      <c r="S262" s="106"/>
      <c r="T262" s="106"/>
      <c r="U262" s="106"/>
      <c r="V262" s="106"/>
      <c r="W262" s="106"/>
      <c r="X262" s="106"/>
      <c r="Y262" s="106"/>
      <c r="Z262" s="106"/>
      <c r="AA262" s="106"/>
      <c r="AB262" s="106"/>
      <c r="AC262" s="106"/>
    </row>
    <row r="263" spans="1:29" s="132" customFormat="1" ht="12.75">
      <c r="A263" s="97"/>
      <c r="B263" s="97"/>
      <c r="E263" s="133"/>
      <c r="F263" s="133"/>
      <c r="G263" s="133"/>
      <c r="H263" s="133"/>
      <c r="I263" s="133"/>
      <c r="J263" s="133"/>
      <c r="K263" s="133"/>
      <c r="L263" s="133"/>
      <c r="M263" s="133"/>
      <c r="N263" s="133"/>
      <c r="O263" s="133"/>
      <c r="P263" s="133"/>
      <c r="R263" s="106"/>
      <c r="S263" s="106"/>
      <c r="T263" s="106"/>
      <c r="U263" s="106"/>
      <c r="V263" s="106"/>
      <c r="W263" s="106"/>
      <c r="X263" s="106"/>
      <c r="Y263" s="106"/>
      <c r="Z263" s="106"/>
      <c r="AA263" s="106"/>
      <c r="AB263" s="106"/>
      <c r="AC263" s="106"/>
    </row>
    <row r="264" spans="1:29" s="132" customFormat="1" ht="12.75">
      <c r="A264" s="97"/>
      <c r="B264" s="97"/>
      <c r="E264" s="133"/>
      <c r="F264" s="133"/>
      <c r="G264" s="133"/>
      <c r="H264" s="133"/>
      <c r="I264" s="133"/>
      <c r="J264" s="133"/>
      <c r="K264" s="133"/>
      <c r="L264" s="133"/>
      <c r="M264" s="133"/>
      <c r="N264" s="133"/>
      <c r="O264" s="133"/>
      <c r="P264" s="133"/>
      <c r="R264" s="106"/>
      <c r="S264" s="106"/>
      <c r="T264" s="106"/>
      <c r="U264" s="106"/>
      <c r="V264" s="106"/>
      <c r="W264" s="106"/>
      <c r="X264" s="106"/>
      <c r="Y264" s="106"/>
      <c r="Z264" s="106"/>
      <c r="AA264" s="106"/>
      <c r="AB264" s="106"/>
      <c r="AC264" s="106"/>
    </row>
    <row r="265" spans="1:29" s="132" customFormat="1" ht="12.75">
      <c r="A265" s="97"/>
      <c r="B265" s="97"/>
      <c r="E265" s="133"/>
      <c r="F265" s="133"/>
      <c r="G265" s="133"/>
      <c r="H265" s="133"/>
      <c r="I265" s="133"/>
      <c r="J265" s="133"/>
      <c r="K265" s="133"/>
      <c r="L265" s="133"/>
      <c r="M265" s="133"/>
      <c r="N265" s="133"/>
      <c r="O265" s="133"/>
      <c r="P265" s="133"/>
      <c r="R265" s="106"/>
      <c r="S265" s="106"/>
      <c r="T265" s="106"/>
      <c r="U265" s="106"/>
      <c r="V265" s="106"/>
      <c r="W265" s="106"/>
      <c r="X265" s="106"/>
      <c r="Y265" s="106"/>
      <c r="Z265" s="106"/>
      <c r="AA265" s="106"/>
      <c r="AB265" s="106"/>
      <c r="AC265" s="106"/>
    </row>
    <row r="266" spans="1:29" s="132" customFormat="1" ht="12.75">
      <c r="A266" s="97"/>
      <c r="B266" s="97"/>
      <c r="E266" s="133"/>
      <c r="F266" s="133"/>
      <c r="G266" s="133"/>
      <c r="H266" s="133"/>
      <c r="I266" s="133"/>
      <c r="J266" s="133"/>
      <c r="K266" s="133"/>
      <c r="L266" s="133"/>
      <c r="M266" s="133"/>
      <c r="N266" s="133"/>
      <c r="O266" s="133"/>
      <c r="P266" s="133"/>
      <c r="R266" s="106"/>
      <c r="S266" s="106"/>
      <c r="T266" s="106"/>
      <c r="U266" s="106"/>
      <c r="V266" s="106"/>
      <c r="W266" s="106"/>
      <c r="X266" s="106"/>
      <c r="Y266" s="106"/>
      <c r="Z266" s="106"/>
      <c r="AA266" s="106"/>
      <c r="AB266" s="106"/>
      <c r="AC266" s="106"/>
    </row>
    <row r="267" spans="1:29" s="132" customFormat="1" ht="12.75">
      <c r="A267" s="97"/>
      <c r="B267" s="97"/>
      <c r="E267" s="133"/>
      <c r="F267" s="133"/>
      <c r="G267" s="133"/>
      <c r="H267" s="133"/>
      <c r="I267" s="133"/>
      <c r="J267" s="133"/>
      <c r="K267" s="133"/>
      <c r="L267" s="133"/>
      <c r="M267" s="133"/>
      <c r="N267" s="133"/>
      <c r="O267" s="133"/>
      <c r="P267" s="133"/>
      <c r="R267" s="106"/>
      <c r="S267" s="106"/>
      <c r="T267" s="106"/>
      <c r="U267" s="106"/>
      <c r="V267" s="106"/>
      <c r="W267" s="106"/>
      <c r="X267" s="106"/>
      <c r="Y267" s="106"/>
      <c r="Z267" s="106"/>
      <c r="AA267" s="106"/>
      <c r="AB267" s="106"/>
      <c r="AC267" s="106"/>
    </row>
    <row r="268" spans="1:29" s="132" customFormat="1" ht="12.75">
      <c r="A268" s="97"/>
      <c r="B268" s="97"/>
      <c r="E268" s="133"/>
      <c r="F268" s="133"/>
      <c r="G268" s="133"/>
      <c r="H268" s="133"/>
      <c r="I268" s="133"/>
      <c r="J268" s="133"/>
      <c r="K268" s="133"/>
      <c r="L268" s="133"/>
      <c r="M268" s="133"/>
      <c r="N268" s="133"/>
      <c r="O268" s="133"/>
      <c r="P268" s="133"/>
      <c r="R268" s="106"/>
      <c r="S268" s="106"/>
      <c r="T268" s="106"/>
      <c r="U268" s="106"/>
      <c r="V268" s="106"/>
      <c r="W268" s="106"/>
      <c r="X268" s="106"/>
      <c r="Y268" s="106"/>
      <c r="Z268" s="106"/>
      <c r="AA268" s="106"/>
      <c r="AB268" s="106"/>
      <c r="AC268" s="106"/>
    </row>
    <row r="269" spans="1:29" s="132" customFormat="1" ht="12.75">
      <c r="A269" s="97"/>
      <c r="B269" s="97"/>
      <c r="E269" s="133"/>
      <c r="F269" s="133"/>
      <c r="G269" s="133"/>
      <c r="H269" s="133"/>
      <c r="I269" s="133"/>
      <c r="J269" s="133"/>
      <c r="K269" s="133"/>
      <c r="L269" s="133"/>
      <c r="M269" s="133"/>
      <c r="N269" s="133"/>
      <c r="O269" s="133"/>
      <c r="P269" s="133"/>
      <c r="R269" s="106"/>
      <c r="S269" s="106"/>
      <c r="T269" s="106"/>
      <c r="U269" s="106"/>
      <c r="V269" s="106"/>
      <c r="W269" s="106"/>
      <c r="X269" s="106"/>
      <c r="Y269" s="106"/>
      <c r="Z269" s="106"/>
      <c r="AA269" s="106"/>
      <c r="AB269" s="106"/>
      <c r="AC269" s="106"/>
    </row>
    <row r="270" spans="1:29" s="132" customFormat="1" ht="12.75">
      <c r="A270" s="97"/>
      <c r="B270" s="97"/>
      <c r="E270" s="133"/>
      <c r="F270" s="133"/>
      <c r="G270" s="133"/>
      <c r="H270" s="133"/>
      <c r="I270" s="133"/>
      <c r="J270" s="133"/>
      <c r="K270" s="133"/>
      <c r="L270" s="133"/>
      <c r="M270" s="133"/>
      <c r="N270" s="133"/>
      <c r="O270" s="133"/>
      <c r="P270" s="133"/>
      <c r="R270" s="106"/>
      <c r="S270" s="106"/>
      <c r="T270" s="106"/>
      <c r="U270" s="106"/>
      <c r="V270" s="106"/>
      <c r="W270" s="106"/>
      <c r="X270" s="106"/>
      <c r="Y270" s="106"/>
      <c r="Z270" s="106"/>
      <c r="AA270" s="106"/>
      <c r="AB270" s="106"/>
      <c r="AC270" s="106"/>
    </row>
    <row r="271" spans="1:29" s="132" customFormat="1" ht="12.75">
      <c r="A271" s="97"/>
      <c r="B271" s="97"/>
      <c r="E271" s="133"/>
      <c r="F271" s="133"/>
      <c r="G271" s="133"/>
      <c r="H271" s="133"/>
      <c r="I271" s="133"/>
      <c r="J271" s="133"/>
      <c r="K271" s="133"/>
      <c r="L271" s="133"/>
      <c r="M271" s="133"/>
      <c r="N271" s="133"/>
      <c r="O271" s="133"/>
      <c r="P271" s="133"/>
      <c r="R271" s="106"/>
      <c r="S271" s="106"/>
      <c r="T271" s="106"/>
      <c r="U271" s="106"/>
      <c r="V271" s="106"/>
      <c r="W271" s="106"/>
      <c r="X271" s="106"/>
      <c r="Y271" s="106"/>
      <c r="Z271" s="106"/>
      <c r="AA271" s="106"/>
      <c r="AB271" s="106"/>
      <c r="AC271" s="106"/>
    </row>
    <row r="272" spans="1:29" s="132" customFormat="1" ht="12.75">
      <c r="A272" s="97"/>
      <c r="B272" s="97"/>
      <c r="E272" s="133"/>
      <c r="F272" s="133"/>
      <c r="G272" s="133"/>
      <c r="H272" s="133"/>
      <c r="I272" s="133"/>
      <c r="J272" s="133"/>
      <c r="K272" s="133"/>
      <c r="L272" s="133"/>
      <c r="M272" s="133"/>
      <c r="N272" s="133"/>
      <c r="O272" s="133"/>
      <c r="P272" s="133"/>
      <c r="R272" s="106"/>
      <c r="S272" s="106"/>
      <c r="T272" s="106"/>
      <c r="U272" s="106"/>
      <c r="V272" s="106"/>
      <c r="W272" s="106"/>
      <c r="X272" s="106"/>
      <c r="Y272" s="106"/>
      <c r="Z272" s="106"/>
      <c r="AA272" s="106"/>
      <c r="AB272" s="106"/>
      <c r="AC272" s="106"/>
    </row>
    <row r="273" spans="1:29" s="132" customFormat="1" ht="12.75">
      <c r="A273" s="97"/>
      <c r="B273" s="97"/>
      <c r="E273" s="133"/>
      <c r="F273" s="133"/>
      <c r="G273" s="133"/>
      <c r="H273" s="133"/>
      <c r="I273" s="133"/>
      <c r="J273" s="133"/>
      <c r="K273" s="133"/>
      <c r="L273" s="133"/>
      <c r="M273" s="133"/>
      <c r="N273" s="133"/>
      <c r="O273" s="133"/>
      <c r="P273" s="133"/>
      <c r="R273" s="106"/>
      <c r="S273" s="106"/>
      <c r="T273" s="106"/>
      <c r="U273" s="106"/>
      <c r="V273" s="106"/>
      <c r="W273" s="106"/>
      <c r="X273" s="106"/>
      <c r="Y273" s="106"/>
      <c r="Z273" s="106"/>
      <c r="AA273" s="106"/>
      <c r="AB273" s="106"/>
      <c r="AC273" s="106"/>
    </row>
    <row r="274" spans="1:29" s="132" customFormat="1" ht="12.75">
      <c r="A274" s="97"/>
      <c r="B274" s="97"/>
      <c r="E274" s="133"/>
      <c r="F274" s="133"/>
      <c r="G274" s="133"/>
      <c r="H274" s="133"/>
      <c r="I274" s="133"/>
      <c r="J274" s="133"/>
      <c r="K274" s="133"/>
      <c r="L274" s="133"/>
      <c r="M274" s="133"/>
      <c r="N274" s="133"/>
      <c r="O274" s="133"/>
      <c r="P274" s="133"/>
      <c r="R274" s="106"/>
      <c r="S274" s="106"/>
      <c r="T274" s="106"/>
      <c r="U274" s="106"/>
      <c r="V274" s="106"/>
      <c r="W274" s="106"/>
      <c r="X274" s="106"/>
      <c r="Y274" s="106"/>
      <c r="Z274" s="106"/>
      <c r="AA274" s="106"/>
      <c r="AB274" s="106"/>
      <c r="AC274" s="106"/>
    </row>
    <row r="275" spans="1:29" s="132" customFormat="1" ht="12.75">
      <c r="A275" s="97"/>
      <c r="B275" s="97"/>
      <c r="E275" s="133"/>
      <c r="F275" s="133"/>
      <c r="G275" s="133"/>
      <c r="H275" s="133"/>
      <c r="I275" s="133"/>
      <c r="J275" s="133"/>
      <c r="K275" s="133"/>
      <c r="L275" s="133"/>
      <c r="M275" s="133"/>
      <c r="N275" s="133"/>
      <c r="O275" s="133"/>
      <c r="P275" s="133"/>
      <c r="R275" s="106"/>
      <c r="S275" s="106"/>
      <c r="T275" s="106"/>
      <c r="U275" s="106"/>
      <c r="V275" s="106"/>
      <c r="W275" s="106"/>
      <c r="X275" s="106"/>
      <c r="Y275" s="106"/>
      <c r="Z275" s="106"/>
      <c r="AA275" s="106"/>
      <c r="AB275" s="106"/>
      <c r="AC275" s="106"/>
    </row>
    <row r="276" spans="1:29" s="132" customFormat="1" ht="12.75">
      <c r="A276" s="97"/>
      <c r="B276" s="97"/>
      <c r="E276" s="133"/>
      <c r="F276" s="133"/>
      <c r="G276" s="133"/>
      <c r="H276" s="133"/>
      <c r="I276" s="133"/>
      <c r="J276" s="133"/>
      <c r="K276" s="133"/>
      <c r="L276" s="133"/>
      <c r="M276" s="133"/>
      <c r="N276" s="133"/>
      <c r="O276" s="133"/>
      <c r="P276" s="133"/>
      <c r="R276" s="106"/>
      <c r="S276" s="106"/>
      <c r="T276" s="106"/>
      <c r="U276" s="106"/>
      <c r="V276" s="106"/>
      <c r="W276" s="106"/>
      <c r="X276" s="106"/>
      <c r="Y276" s="106"/>
      <c r="Z276" s="106"/>
      <c r="AA276" s="106"/>
      <c r="AB276" s="106"/>
      <c r="AC276" s="106"/>
    </row>
    <row r="277" spans="1:29" s="132" customFormat="1" ht="12.75">
      <c r="A277" s="97"/>
      <c r="B277" s="97"/>
      <c r="E277" s="133"/>
      <c r="F277" s="133"/>
      <c r="G277" s="133"/>
      <c r="H277" s="133"/>
      <c r="I277" s="133"/>
      <c r="J277" s="133"/>
      <c r="K277" s="133"/>
      <c r="L277" s="133"/>
      <c r="M277" s="133"/>
      <c r="N277" s="133"/>
      <c r="O277" s="133"/>
      <c r="P277" s="133"/>
      <c r="R277" s="106"/>
      <c r="S277" s="106"/>
      <c r="T277" s="106"/>
      <c r="U277" s="106"/>
      <c r="V277" s="106"/>
      <c r="W277" s="106"/>
      <c r="X277" s="106"/>
      <c r="Y277" s="106"/>
      <c r="Z277" s="106"/>
      <c r="AA277" s="106"/>
      <c r="AB277" s="106"/>
      <c r="AC277" s="106"/>
    </row>
    <row r="278" spans="1:29" s="132" customFormat="1" ht="12.75">
      <c r="A278" s="97"/>
      <c r="B278" s="97"/>
      <c r="E278" s="133"/>
      <c r="F278" s="133"/>
      <c r="G278" s="133"/>
      <c r="H278" s="133"/>
      <c r="I278" s="133"/>
      <c r="J278" s="133"/>
      <c r="K278" s="133"/>
      <c r="L278" s="133"/>
      <c r="M278" s="133"/>
      <c r="N278" s="133"/>
      <c r="O278" s="133"/>
      <c r="P278" s="133"/>
      <c r="R278" s="106"/>
      <c r="S278" s="106"/>
      <c r="T278" s="106"/>
      <c r="U278" s="106"/>
      <c r="V278" s="106"/>
      <c r="W278" s="106"/>
      <c r="X278" s="106"/>
      <c r="Y278" s="106"/>
      <c r="Z278" s="106"/>
      <c r="AA278" s="106"/>
      <c r="AB278" s="106"/>
      <c r="AC278" s="106"/>
    </row>
    <row r="279" spans="1:29" s="132" customFormat="1" ht="12.75">
      <c r="A279" s="97"/>
      <c r="B279" s="97"/>
      <c r="E279" s="133"/>
      <c r="F279" s="133"/>
      <c r="G279" s="133"/>
      <c r="H279" s="133"/>
      <c r="I279" s="133"/>
      <c r="J279" s="133"/>
      <c r="K279" s="133"/>
      <c r="L279" s="133"/>
      <c r="M279" s="133"/>
      <c r="N279" s="133"/>
      <c r="O279" s="133"/>
      <c r="P279" s="133"/>
      <c r="R279" s="106"/>
      <c r="S279" s="106"/>
      <c r="T279" s="106"/>
      <c r="U279" s="106"/>
      <c r="V279" s="106"/>
      <c r="W279" s="106"/>
      <c r="X279" s="106"/>
      <c r="Y279" s="106"/>
      <c r="Z279" s="106"/>
      <c r="AA279" s="106"/>
      <c r="AB279" s="106"/>
      <c r="AC279" s="106"/>
    </row>
    <row r="280" spans="1:29" s="132" customFormat="1" ht="12.75">
      <c r="A280" s="97"/>
      <c r="B280" s="97"/>
      <c r="E280" s="133"/>
      <c r="F280" s="133"/>
      <c r="G280" s="133"/>
      <c r="H280" s="133"/>
      <c r="I280" s="133"/>
      <c r="J280" s="133"/>
      <c r="K280" s="133"/>
      <c r="L280" s="133"/>
      <c r="M280" s="133"/>
      <c r="N280" s="133"/>
      <c r="O280" s="133"/>
      <c r="P280" s="133"/>
      <c r="R280" s="106"/>
      <c r="S280" s="106"/>
      <c r="T280" s="106"/>
      <c r="U280" s="106"/>
      <c r="V280" s="106"/>
      <c r="W280" s="106"/>
      <c r="X280" s="106"/>
      <c r="Y280" s="106"/>
      <c r="Z280" s="106"/>
      <c r="AA280" s="106"/>
      <c r="AB280" s="106"/>
      <c r="AC280" s="106"/>
    </row>
    <row r="281" spans="1:29" s="132" customFormat="1" ht="12.75">
      <c r="A281" s="97"/>
      <c r="B281" s="97"/>
      <c r="E281" s="133"/>
      <c r="F281" s="133"/>
      <c r="G281" s="133"/>
      <c r="H281" s="133"/>
      <c r="I281" s="133"/>
      <c r="J281" s="133"/>
      <c r="K281" s="133"/>
      <c r="L281" s="133"/>
      <c r="M281" s="133"/>
      <c r="N281" s="133"/>
      <c r="O281" s="133"/>
      <c r="P281" s="133"/>
      <c r="R281" s="106"/>
      <c r="S281" s="106"/>
      <c r="T281" s="106"/>
      <c r="U281" s="106"/>
      <c r="V281" s="106"/>
      <c r="W281" s="106"/>
      <c r="X281" s="106"/>
      <c r="Y281" s="106"/>
      <c r="Z281" s="106"/>
      <c r="AA281" s="106"/>
      <c r="AB281" s="106"/>
      <c r="AC281" s="106"/>
    </row>
    <row r="282" spans="1:29" s="132" customFormat="1" ht="12.75">
      <c r="A282" s="97"/>
      <c r="B282" s="97"/>
      <c r="E282" s="133"/>
      <c r="F282" s="133"/>
      <c r="G282" s="133"/>
      <c r="H282" s="133"/>
      <c r="I282" s="133"/>
      <c r="J282" s="133"/>
      <c r="K282" s="133"/>
      <c r="L282" s="133"/>
      <c r="M282" s="133"/>
      <c r="N282" s="133"/>
      <c r="O282" s="133"/>
      <c r="P282" s="133"/>
      <c r="R282" s="106"/>
      <c r="S282" s="106"/>
      <c r="T282" s="106"/>
      <c r="U282" s="106"/>
      <c r="V282" s="106"/>
      <c r="W282" s="106"/>
      <c r="X282" s="106"/>
      <c r="Y282" s="106"/>
      <c r="Z282" s="106"/>
      <c r="AA282" s="106"/>
      <c r="AB282" s="106"/>
      <c r="AC282" s="106"/>
    </row>
    <row r="283" spans="1:29" s="132" customFormat="1" ht="12.75">
      <c r="A283" s="97"/>
      <c r="B283" s="97"/>
      <c r="E283" s="133"/>
      <c r="F283" s="133"/>
      <c r="G283" s="133"/>
      <c r="H283" s="133"/>
      <c r="I283" s="133"/>
      <c r="J283" s="133"/>
      <c r="K283" s="133"/>
      <c r="L283" s="133"/>
      <c r="M283" s="133"/>
      <c r="N283" s="133"/>
      <c r="O283" s="133"/>
      <c r="P283" s="133"/>
      <c r="R283" s="106"/>
      <c r="S283" s="106"/>
      <c r="T283" s="106"/>
      <c r="U283" s="106"/>
      <c r="V283" s="106"/>
      <c r="W283" s="106"/>
      <c r="X283" s="106"/>
      <c r="Y283" s="106"/>
      <c r="Z283" s="106"/>
      <c r="AA283" s="106"/>
      <c r="AB283" s="106"/>
      <c r="AC283" s="106"/>
    </row>
    <row r="284" spans="1:29" s="132" customFormat="1" ht="12.75">
      <c r="A284" s="97"/>
      <c r="B284" s="97"/>
      <c r="E284" s="133"/>
      <c r="F284" s="133"/>
      <c r="G284" s="133"/>
      <c r="H284" s="133"/>
      <c r="I284" s="133"/>
      <c r="J284" s="133"/>
      <c r="K284" s="133"/>
      <c r="L284" s="133"/>
      <c r="M284" s="133"/>
      <c r="N284" s="133"/>
      <c r="O284" s="133"/>
      <c r="P284" s="133"/>
      <c r="R284" s="106"/>
      <c r="S284" s="106"/>
      <c r="T284" s="106"/>
      <c r="U284" s="106"/>
      <c r="V284" s="106"/>
      <c r="W284" s="106"/>
      <c r="X284" s="106"/>
      <c r="Y284" s="106"/>
      <c r="Z284" s="106"/>
      <c r="AA284" s="106"/>
      <c r="AB284" s="106"/>
      <c r="AC284" s="106"/>
    </row>
    <row r="285" spans="1:29" s="132" customFormat="1" ht="12.75">
      <c r="A285" s="97"/>
      <c r="B285" s="97"/>
      <c r="E285" s="133"/>
      <c r="F285" s="133"/>
      <c r="G285" s="133"/>
      <c r="H285" s="133"/>
      <c r="I285" s="133"/>
      <c r="J285" s="133"/>
      <c r="K285" s="133"/>
      <c r="L285" s="133"/>
      <c r="M285" s="133"/>
      <c r="N285" s="133"/>
      <c r="O285" s="133"/>
      <c r="P285" s="133"/>
      <c r="R285" s="106"/>
      <c r="S285" s="106"/>
      <c r="T285" s="106"/>
      <c r="U285" s="106"/>
      <c r="V285" s="106"/>
      <c r="W285" s="106"/>
      <c r="X285" s="106"/>
      <c r="Y285" s="106"/>
      <c r="Z285" s="106"/>
      <c r="AA285" s="106"/>
      <c r="AB285" s="106"/>
      <c r="AC285" s="106"/>
    </row>
    <row r="286" spans="1:29" s="132" customFormat="1" ht="12.75">
      <c r="A286" s="97"/>
      <c r="B286" s="97"/>
      <c r="E286" s="133"/>
      <c r="F286" s="133"/>
      <c r="G286" s="133"/>
      <c r="H286" s="133"/>
      <c r="I286" s="133"/>
      <c r="J286" s="133"/>
      <c r="K286" s="133"/>
      <c r="L286" s="133"/>
      <c r="M286" s="133"/>
      <c r="N286" s="133"/>
      <c r="O286" s="133"/>
      <c r="P286" s="133"/>
      <c r="R286" s="106"/>
      <c r="S286" s="106"/>
      <c r="T286" s="106"/>
      <c r="U286" s="106"/>
      <c r="V286" s="106"/>
      <c r="W286" s="106"/>
      <c r="X286" s="106"/>
      <c r="Y286" s="106"/>
      <c r="Z286" s="106"/>
      <c r="AA286" s="106"/>
      <c r="AB286" s="106"/>
      <c r="AC286" s="106"/>
    </row>
    <row r="287" spans="1:29" s="132" customFormat="1" ht="12.75">
      <c r="A287" s="97"/>
      <c r="B287" s="97"/>
      <c r="E287" s="133"/>
      <c r="F287" s="133"/>
      <c r="G287" s="133"/>
      <c r="H287" s="133"/>
      <c r="I287" s="133"/>
      <c r="J287" s="133"/>
      <c r="K287" s="133"/>
      <c r="L287" s="133"/>
      <c r="M287" s="133"/>
      <c r="N287" s="133"/>
      <c r="O287" s="133"/>
      <c r="P287" s="133"/>
      <c r="R287" s="106"/>
      <c r="S287" s="106"/>
      <c r="T287" s="106"/>
      <c r="U287" s="106"/>
      <c r="V287" s="106"/>
      <c r="W287" s="106"/>
      <c r="X287" s="106"/>
      <c r="Y287" s="106"/>
      <c r="Z287" s="106"/>
      <c r="AA287" s="106"/>
      <c r="AB287" s="106"/>
      <c r="AC287" s="106"/>
    </row>
    <row r="288" spans="1:29" s="132" customFormat="1" ht="12.75">
      <c r="A288" s="97"/>
      <c r="B288" s="97"/>
      <c r="E288" s="133"/>
      <c r="F288" s="133"/>
      <c r="G288" s="133"/>
      <c r="H288" s="133"/>
      <c r="I288" s="133"/>
      <c r="J288" s="133"/>
      <c r="K288" s="133"/>
      <c r="L288" s="133"/>
      <c r="M288" s="133"/>
      <c r="N288" s="133"/>
      <c r="O288" s="133"/>
      <c r="P288" s="133"/>
      <c r="R288" s="106"/>
      <c r="S288" s="106"/>
      <c r="T288" s="106"/>
      <c r="U288" s="106"/>
      <c r="V288" s="106"/>
      <c r="W288" s="106"/>
      <c r="X288" s="106"/>
      <c r="Y288" s="106"/>
      <c r="Z288" s="106"/>
      <c r="AA288" s="106"/>
      <c r="AB288" s="106"/>
      <c r="AC288" s="106"/>
    </row>
    <row r="289" spans="1:29" s="132" customFormat="1" ht="12.75">
      <c r="A289" s="97"/>
      <c r="B289" s="97"/>
      <c r="E289" s="133"/>
      <c r="F289" s="133"/>
      <c r="G289" s="133"/>
      <c r="H289" s="133"/>
      <c r="I289" s="133"/>
      <c r="J289" s="133"/>
      <c r="K289" s="133"/>
      <c r="L289" s="133"/>
      <c r="M289" s="133"/>
      <c r="N289" s="133"/>
      <c r="O289" s="133"/>
      <c r="P289" s="133"/>
      <c r="R289" s="106"/>
      <c r="S289" s="106"/>
      <c r="T289" s="106"/>
      <c r="U289" s="106"/>
      <c r="V289" s="106"/>
      <c r="W289" s="106"/>
      <c r="X289" s="106"/>
      <c r="Y289" s="106"/>
      <c r="Z289" s="106"/>
      <c r="AA289" s="106"/>
      <c r="AB289" s="106"/>
      <c r="AC289" s="106"/>
    </row>
    <row r="290" spans="1:29" s="132" customFormat="1" ht="12.75">
      <c r="A290" s="97"/>
      <c r="B290" s="97"/>
      <c r="E290" s="133"/>
      <c r="F290" s="133"/>
      <c r="G290" s="133"/>
      <c r="H290" s="133"/>
      <c r="I290" s="133"/>
      <c r="J290" s="133"/>
      <c r="K290" s="133"/>
      <c r="L290" s="133"/>
      <c r="M290" s="133"/>
      <c r="N290" s="133"/>
      <c r="O290" s="133"/>
      <c r="P290" s="133"/>
      <c r="R290" s="106"/>
      <c r="S290" s="106"/>
      <c r="T290" s="106"/>
      <c r="U290" s="106"/>
      <c r="V290" s="106"/>
      <c r="W290" s="106"/>
      <c r="X290" s="106"/>
      <c r="Y290" s="106"/>
      <c r="Z290" s="106"/>
      <c r="AA290" s="106"/>
      <c r="AB290" s="106"/>
      <c r="AC290" s="106"/>
    </row>
    <row r="291" spans="1:29" s="132" customFormat="1" ht="12.75">
      <c r="A291" s="97"/>
      <c r="B291" s="97"/>
      <c r="E291" s="133"/>
      <c r="F291" s="133"/>
      <c r="G291" s="133"/>
      <c r="H291" s="133"/>
      <c r="I291" s="133"/>
      <c r="J291" s="133"/>
      <c r="K291" s="133"/>
      <c r="L291" s="133"/>
      <c r="M291" s="133"/>
      <c r="N291" s="133"/>
      <c r="O291" s="133"/>
      <c r="P291" s="133"/>
      <c r="R291" s="106"/>
      <c r="S291" s="106"/>
      <c r="T291" s="106"/>
      <c r="U291" s="106"/>
      <c r="V291" s="106"/>
      <c r="W291" s="106"/>
      <c r="X291" s="106"/>
      <c r="Y291" s="106"/>
      <c r="Z291" s="106"/>
      <c r="AA291" s="106"/>
      <c r="AB291" s="106"/>
      <c r="AC291" s="106"/>
    </row>
    <row r="292" spans="1:29" s="132" customFormat="1" ht="12.75">
      <c r="A292" s="97"/>
      <c r="B292" s="97"/>
      <c r="E292" s="133"/>
      <c r="F292" s="133"/>
      <c r="G292" s="133"/>
      <c r="H292" s="133"/>
      <c r="I292" s="133"/>
      <c r="J292" s="133"/>
      <c r="K292" s="133"/>
      <c r="L292" s="133"/>
      <c r="M292" s="133"/>
      <c r="N292" s="133"/>
      <c r="O292" s="133"/>
      <c r="P292" s="133"/>
      <c r="R292" s="106"/>
      <c r="S292" s="106"/>
      <c r="T292" s="106"/>
      <c r="U292" s="106"/>
      <c r="V292" s="106"/>
      <c r="W292" s="106"/>
      <c r="X292" s="106"/>
      <c r="Y292" s="106"/>
      <c r="Z292" s="106"/>
      <c r="AA292" s="106"/>
      <c r="AB292" s="106"/>
      <c r="AC292" s="106"/>
    </row>
    <row r="293" spans="1:29" s="132" customFormat="1" ht="12.75">
      <c r="A293" s="97"/>
      <c r="B293" s="97"/>
      <c r="E293" s="133"/>
      <c r="F293" s="133"/>
      <c r="G293" s="133"/>
      <c r="H293" s="133"/>
      <c r="I293" s="133"/>
      <c r="J293" s="133"/>
      <c r="K293" s="133"/>
      <c r="L293" s="133"/>
      <c r="M293" s="133"/>
      <c r="N293" s="133"/>
      <c r="O293" s="133"/>
      <c r="P293" s="133"/>
      <c r="R293" s="106"/>
      <c r="S293" s="106"/>
      <c r="T293" s="106"/>
      <c r="U293" s="106"/>
      <c r="V293" s="106"/>
      <c r="W293" s="106"/>
      <c r="X293" s="106"/>
      <c r="Y293" s="106"/>
      <c r="Z293" s="106"/>
      <c r="AA293" s="106"/>
      <c r="AB293" s="106"/>
      <c r="AC293" s="106"/>
    </row>
    <row r="294" spans="1:29" s="132" customFormat="1" ht="12.75">
      <c r="A294" s="97"/>
      <c r="B294" s="97"/>
      <c r="E294" s="133"/>
      <c r="F294" s="133"/>
      <c r="G294" s="133"/>
      <c r="H294" s="133"/>
      <c r="I294" s="133"/>
      <c r="J294" s="133"/>
      <c r="K294" s="133"/>
      <c r="L294" s="133"/>
      <c r="M294" s="133"/>
      <c r="N294" s="133"/>
      <c r="O294" s="133"/>
      <c r="P294" s="133"/>
      <c r="R294" s="106"/>
      <c r="S294" s="106"/>
      <c r="T294" s="106"/>
      <c r="U294" s="106"/>
      <c r="V294" s="106"/>
      <c r="W294" s="106"/>
      <c r="X294" s="106"/>
      <c r="Y294" s="106"/>
      <c r="Z294" s="106"/>
      <c r="AA294" s="106"/>
      <c r="AB294" s="106"/>
      <c r="AC294" s="106"/>
    </row>
    <row r="295" spans="1:29" s="132" customFormat="1" ht="12.75">
      <c r="A295" s="97"/>
      <c r="B295" s="97"/>
      <c r="E295" s="133"/>
      <c r="F295" s="133"/>
      <c r="G295" s="133"/>
      <c r="H295" s="133"/>
      <c r="I295" s="133"/>
      <c r="J295" s="133"/>
      <c r="K295" s="133"/>
      <c r="L295" s="133"/>
      <c r="M295" s="133"/>
      <c r="N295" s="133"/>
      <c r="O295" s="133"/>
      <c r="P295" s="133"/>
      <c r="R295" s="106"/>
      <c r="S295" s="106"/>
      <c r="T295" s="106"/>
      <c r="U295" s="106"/>
      <c r="V295" s="106"/>
      <c r="W295" s="106"/>
      <c r="X295" s="106"/>
      <c r="Y295" s="106"/>
      <c r="Z295" s="106"/>
      <c r="AA295" s="106"/>
      <c r="AB295" s="106"/>
      <c r="AC295" s="106"/>
    </row>
    <row r="296" spans="1:29" s="132" customFormat="1" ht="12.75">
      <c r="A296" s="97"/>
      <c r="B296" s="97"/>
      <c r="E296" s="133"/>
      <c r="F296" s="133"/>
      <c r="G296" s="133"/>
      <c r="H296" s="133"/>
      <c r="I296" s="133"/>
      <c r="J296" s="133"/>
      <c r="K296" s="133"/>
      <c r="L296" s="133"/>
      <c r="M296" s="133"/>
      <c r="N296" s="133"/>
      <c r="O296" s="133"/>
      <c r="P296" s="133"/>
      <c r="R296" s="106"/>
      <c r="S296" s="106"/>
      <c r="T296" s="106"/>
      <c r="U296" s="106"/>
      <c r="V296" s="106"/>
      <c r="W296" s="106"/>
      <c r="X296" s="106"/>
      <c r="Y296" s="106"/>
      <c r="Z296" s="106"/>
      <c r="AA296" s="106"/>
      <c r="AB296" s="106"/>
      <c r="AC296" s="106"/>
    </row>
    <row r="297" spans="1:29" s="132" customFormat="1" ht="12.75">
      <c r="A297" s="97"/>
      <c r="B297" s="97"/>
      <c r="E297" s="133"/>
      <c r="F297" s="133"/>
      <c r="G297" s="133"/>
      <c r="H297" s="133"/>
      <c r="I297" s="133"/>
      <c r="J297" s="133"/>
      <c r="K297" s="133"/>
      <c r="L297" s="133"/>
      <c r="M297" s="133"/>
      <c r="N297" s="133"/>
      <c r="O297" s="133"/>
      <c r="P297" s="133"/>
      <c r="R297" s="106"/>
      <c r="S297" s="106"/>
      <c r="T297" s="106"/>
      <c r="U297" s="106"/>
      <c r="V297" s="106"/>
      <c r="W297" s="106"/>
      <c r="X297" s="106"/>
      <c r="Y297" s="106"/>
      <c r="Z297" s="106"/>
      <c r="AA297" s="106"/>
      <c r="AB297" s="106"/>
      <c r="AC297" s="106"/>
    </row>
    <row r="298" spans="1:29" s="132" customFormat="1" ht="12.75">
      <c r="A298" s="97"/>
      <c r="B298" s="97"/>
      <c r="E298" s="133"/>
      <c r="F298" s="133"/>
      <c r="G298" s="133"/>
      <c r="H298" s="133"/>
      <c r="I298" s="133"/>
      <c r="J298" s="133"/>
      <c r="K298" s="133"/>
      <c r="L298" s="133"/>
      <c r="M298" s="133"/>
      <c r="N298" s="133"/>
      <c r="O298" s="133"/>
      <c r="P298" s="133"/>
      <c r="R298" s="106"/>
      <c r="S298" s="106"/>
      <c r="T298" s="106"/>
      <c r="U298" s="106"/>
      <c r="V298" s="106"/>
      <c r="W298" s="106"/>
      <c r="X298" s="106"/>
      <c r="Y298" s="106"/>
      <c r="Z298" s="106"/>
      <c r="AA298" s="106"/>
      <c r="AB298" s="106"/>
      <c r="AC298" s="106"/>
    </row>
    <row r="299" spans="1:29" s="132" customFormat="1" ht="12.75">
      <c r="A299" s="97"/>
      <c r="B299" s="97"/>
      <c r="E299" s="133"/>
      <c r="F299" s="133"/>
      <c r="G299" s="133"/>
      <c r="H299" s="133"/>
      <c r="I299" s="133"/>
      <c r="J299" s="133"/>
      <c r="K299" s="133"/>
      <c r="L299" s="133"/>
      <c r="M299" s="133"/>
      <c r="N299" s="133"/>
      <c r="O299" s="133"/>
      <c r="P299" s="133"/>
      <c r="R299" s="106"/>
      <c r="S299" s="106"/>
      <c r="T299" s="106"/>
      <c r="U299" s="106"/>
      <c r="V299" s="106"/>
      <c r="W299" s="106"/>
      <c r="X299" s="106"/>
      <c r="Y299" s="106"/>
      <c r="Z299" s="106"/>
      <c r="AA299" s="106"/>
      <c r="AB299" s="106"/>
      <c r="AC299" s="106"/>
    </row>
    <row r="300" spans="1:29" s="132" customFormat="1" ht="12.75">
      <c r="A300" s="97"/>
      <c r="B300" s="97"/>
      <c r="E300" s="133"/>
      <c r="F300" s="133"/>
      <c r="G300" s="133"/>
      <c r="H300" s="133"/>
      <c r="I300" s="133"/>
      <c r="J300" s="133"/>
      <c r="K300" s="133"/>
      <c r="L300" s="133"/>
      <c r="M300" s="133"/>
      <c r="N300" s="133"/>
      <c r="O300" s="133"/>
      <c r="P300" s="133"/>
      <c r="R300" s="106"/>
      <c r="S300" s="106"/>
      <c r="T300" s="106"/>
      <c r="U300" s="106"/>
      <c r="V300" s="106"/>
      <c r="W300" s="106"/>
      <c r="X300" s="106"/>
      <c r="Y300" s="106"/>
      <c r="Z300" s="106"/>
      <c r="AA300" s="106"/>
      <c r="AB300" s="106"/>
      <c r="AC300" s="106"/>
    </row>
    <row r="301" spans="1:29" s="132" customFormat="1" ht="12.75">
      <c r="A301" s="97"/>
      <c r="B301" s="97"/>
      <c r="E301" s="133"/>
      <c r="F301" s="133"/>
      <c r="G301" s="133"/>
      <c r="H301" s="133"/>
      <c r="I301" s="133"/>
      <c r="J301" s="133"/>
      <c r="K301" s="133"/>
      <c r="L301" s="133"/>
      <c r="M301" s="133"/>
      <c r="N301" s="133"/>
      <c r="O301" s="133"/>
      <c r="P301" s="133"/>
      <c r="R301" s="106"/>
      <c r="S301" s="106"/>
      <c r="T301" s="106"/>
      <c r="U301" s="106"/>
      <c r="V301" s="106"/>
      <c r="W301" s="106"/>
      <c r="X301" s="106"/>
      <c r="Y301" s="106"/>
      <c r="Z301" s="106"/>
      <c r="AA301" s="106"/>
      <c r="AB301" s="106"/>
      <c r="AC301" s="106"/>
    </row>
    <row r="302" spans="1:29" s="132" customFormat="1" ht="12.75">
      <c r="A302" s="97"/>
      <c r="B302" s="97"/>
      <c r="E302" s="133"/>
      <c r="F302" s="133"/>
      <c r="G302" s="133"/>
      <c r="H302" s="133"/>
      <c r="I302" s="133"/>
      <c r="J302" s="133"/>
      <c r="K302" s="133"/>
      <c r="L302" s="133"/>
      <c r="M302" s="133"/>
      <c r="N302" s="133"/>
      <c r="O302" s="133"/>
      <c r="P302" s="133"/>
      <c r="R302" s="106"/>
      <c r="S302" s="106"/>
      <c r="T302" s="106"/>
      <c r="U302" s="106"/>
      <c r="V302" s="106"/>
      <c r="W302" s="106"/>
      <c r="X302" s="106"/>
      <c r="Y302" s="106"/>
      <c r="Z302" s="106"/>
      <c r="AA302" s="106"/>
      <c r="AB302" s="106"/>
      <c r="AC302" s="106"/>
    </row>
    <row r="303" spans="1:29" s="132" customFormat="1" ht="12.75">
      <c r="A303" s="97"/>
      <c r="B303" s="97"/>
      <c r="E303" s="133"/>
      <c r="F303" s="133"/>
      <c r="G303" s="133"/>
      <c r="H303" s="133"/>
      <c r="I303" s="133"/>
      <c r="J303" s="133"/>
      <c r="K303" s="133"/>
      <c r="L303" s="133"/>
      <c r="M303" s="133"/>
      <c r="N303" s="133"/>
      <c r="O303" s="133"/>
      <c r="P303" s="133"/>
      <c r="R303" s="106"/>
      <c r="S303" s="106"/>
      <c r="T303" s="106"/>
      <c r="U303" s="106"/>
      <c r="V303" s="106"/>
      <c r="W303" s="106"/>
      <c r="X303" s="106"/>
      <c r="Y303" s="106"/>
      <c r="Z303" s="106"/>
      <c r="AA303" s="106"/>
      <c r="AB303" s="106"/>
      <c r="AC303" s="106"/>
    </row>
    <row r="304" spans="1:29" s="132" customFormat="1" ht="12.75">
      <c r="A304" s="97"/>
      <c r="B304" s="97"/>
      <c r="E304" s="133"/>
      <c r="F304" s="133"/>
      <c r="G304" s="133"/>
      <c r="H304" s="133"/>
      <c r="I304" s="133"/>
      <c r="J304" s="133"/>
      <c r="K304" s="133"/>
      <c r="L304" s="133"/>
      <c r="M304" s="133"/>
      <c r="N304" s="133"/>
      <c r="O304" s="133"/>
      <c r="P304" s="133"/>
      <c r="R304" s="106"/>
      <c r="S304" s="106"/>
      <c r="T304" s="106"/>
      <c r="U304" s="106"/>
      <c r="V304" s="106"/>
      <c r="W304" s="106"/>
      <c r="X304" s="106"/>
      <c r="Y304" s="106"/>
      <c r="Z304" s="106"/>
      <c r="AA304" s="106"/>
      <c r="AB304" s="106"/>
      <c r="AC304" s="106"/>
    </row>
    <row r="305" spans="1:29" s="132" customFormat="1" ht="12.75">
      <c r="A305" s="97"/>
      <c r="B305" s="97"/>
      <c r="E305" s="133"/>
      <c r="F305" s="133"/>
      <c r="G305" s="133"/>
      <c r="H305" s="133"/>
      <c r="I305" s="133"/>
      <c r="J305" s="133"/>
      <c r="K305" s="133"/>
      <c r="L305" s="133"/>
      <c r="M305" s="133"/>
      <c r="N305" s="133"/>
      <c r="O305" s="133"/>
      <c r="P305" s="133"/>
      <c r="R305" s="106"/>
      <c r="S305" s="106"/>
      <c r="T305" s="106"/>
      <c r="U305" s="106"/>
      <c r="V305" s="106"/>
      <c r="W305" s="106"/>
      <c r="X305" s="106"/>
      <c r="Y305" s="106"/>
      <c r="Z305" s="106"/>
      <c r="AA305" s="106"/>
      <c r="AB305" s="106"/>
      <c r="AC305" s="106"/>
    </row>
    <row r="306" spans="1:29" s="132" customFormat="1" ht="12.75">
      <c r="A306" s="97"/>
      <c r="B306" s="97"/>
      <c r="E306" s="133"/>
      <c r="F306" s="133"/>
      <c r="G306" s="133"/>
      <c r="H306" s="133"/>
      <c r="I306" s="133"/>
      <c r="J306" s="133"/>
      <c r="K306" s="133"/>
      <c r="L306" s="133"/>
      <c r="M306" s="133"/>
      <c r="N306" s="133"/>
      <c r="O306" s="133"/>
      <c r="P306" s="133"/>
      <c r="R306" s="106"/>
      <c r="S306" s="106"/>
      <c r="T306" s="106"/>
      <c r="U306" s="106"/>
      <c r="V306" s="106"/>
      <c r="W306" s="106"/>
      <c r="X306" s="106"/>
      <c r="Y306" s="106"/>
      <c r="Z306" s="106"/>
      <c r="AA306" s="106"/>
      <c r="AB306" s="106"/>
      <c r="AC306" s="106"/>
    </row>
    <row r="307" spans="1:29" s="132" customFormat="1" ht="12.75">
      <c r="A307" s="97"/>
      <c r="B307" s="97"/>
      <c r="E307" s="133"/>
      <c r="F307" s="133"/>
      <c r="G307" s="133"/>
      <c r="H307" s="133"/>
      <c r="I307" s="133"/>
      <c r="J307" s="133"/>
      <c r="K307" s="133"/>
      <c r="L307" s="133"/>
      <c r="M307" s="133"/>
      <c r="N307" s="133"/>
      <c r="O307" s="133"/>
      <c r="P307" s="133"/>
      <c r="R307" s="106"/>
      <c r="S307" s="106"/>
      <c r="T307" s="106"/>
      <c r="U307" s="106"/>
      <c r="V307" s="106"/>
      <c r="W307" s="106"/>
      <c r="X307" s="106"/>
      <c r="Y307" s="106"/>
      <c r="Z307" s="106"/>
      <c r="AA307" s="106"/>
      <c r="AB307" s="106"/>
      <c r="AC307" s="106"/>
    </row>
    <row r="308" spans="1:29" s="132" customFormat="1" ht="12.75">
      <c r="A308" s="97"/>
      <c r="B308" s="97"/>
      <c r="E308" s="133"/>
      <c r="F308" s="133"/>
      <c r="G308" s="133"/>
      <c r="H308" s="133"/>
      <c r="I308" s="133"/>
      <c r="J308" s="133"/>
      <c r="K308" s="133"/>
      <c r="L308" s="133"/>
      <c r="M308" s="133"/>
      <c r="N308" s="133"/>
      <c r="O308" s="133"/>
      <c r="P308" s="133"/>
      <c r="R308" s="106"/>
      <c r="S308" s="106"/>
      <c r="T308" s="106"/>
      <c r="U308" s="106"/>
      <c r="V308" s="106"/>
      <c r="W308" s="106"/>
      <c r="X308" s="106"/>
      <c r="Y308" s="106"/>
      <c r="Z308" s="106"/>
      <c r="AA308" s="106"/>
      <c r="AB308" s="106"/>
      <c r="AC308" s="106"/>
    </row>
    <row r="309" spans="1:29" s="132" customFormat="1" ht="12.75">
      <c r="A309" s="97"/>
      <c r="B309" s="97"/>
      <c r="E309" s="133"/>
      <c r="F309" s="133"/>
      <c r="G309" s="133"/>
      <c r="H309" s="133"/>
      <c r="I309" s="133"/>
      <c r="J309" s="133"/>
      <c r="K309" s="133"/>
      <c r="L309" s="133"/>
      <c r="M309" s="133"/>
      <c r="N309" s="133"/>
      <c r="O309" s="133"/>
      <c r="P309" s="133"/>
      <c r="R309" s="106"/>
      <c r="S309" s="106"/>
      <c r="T309" s="106"/>
      <c r="U309" s="106"/>
      <c r="V309" s="106"/>
      <c r="W309" s="106"/>
      <c r="X309" s="106"/>
      <c r="Y309" s="106"/>
      <c r="Z309" s="106"/>
      <c r="AA309" s="106"/>
      <c r="AB309" s="106"/>
      <c r="AC309" s="106"/>
    </row>
    <row r="310" spans="1:29" s="132" customFormat="1" ht="12.75">
      <c r="A310" s="97"/>
      <c r="B310" s="97"/>
      <c r="E310" s="133"/>
      <c r="F310" s="133"/>
      <c r="G310" s="133"/>
      <c r="H310" s="133"/>
      <c r="I310" s="133"/>
      <c r="J310" s="133"/>
      <c r="K310" s="133"/>
      <c r="L310" s="133"/>
      <c r="M310" s="133"/>
      <c r="N310" s="133"/>
      <c r="O310" s="133"/>
      <c r="P310" s="133"/>
      <c r="R310" s="106"/>
      <c r="S310" s="106"/>
      <c r="T310" s="106"/>
      <c r="U310" s="106"/>
      <c r="V310" s="106"/>
      <c r="W310" s="106"/>
      <c r="X310" s="106"/>
      <c r="Y310" s="106"/>
      <c r="Z310" s="106"/>
      <c r="AA310" s="106"/>
      <c r="AB310" s="106"/>
      <c r="AC310" s="106"/>
    </row>
    <row r="311" spans="1:29" s="132" customFormat="1" ht="12.75">
      <c r="A311" s="97"/>
      <c r="B311" s="97"/>
      <c r="E311" s="133"/>
      <c r="F311" s="133"/>
      <c r="G311" s="133"/>
      <c r="H311" s="133"/>
      <c r="I311" s="133"/>
      <c r="J311" s="133"/>
      <c r="K311" s="133"/>
      <c r="L311" s="133"/>
      <c r="M311" s="133"/>
      <c r="N311" s="133"/>
      <c r="O311" s="133"/>
      <c r="P311" s="133"/>
      <c r="R311" s="106"/>
      <c r="S311" s="106"/>
      <c r="T311" s="106"/>
      <c r="U311" s="106"/>
      <c r="V311" s="106"/>
      <c r="W311" s="106"/>
      <c r="X311" s="106"/>
      <c r="Y311" s="106"/>
      <c r="Z311" s="106"/>
      <c r="AA311" s="106"/>
      <c r="AB311" s="106"/>
      <c r="AC311" s="106"/>
    </row>
    <row r="312" spans="1:29" s="132" customFormat="1" ht="12.75">
      <c r="A312" s="97"/>
      <c r="B312" s="97"/>
      <c r="E312" s="133"/>
      <c r="F312" s="133"/>
      <c r="G312" s="133"/>
      <c r="H312" s="133"/>
      <c r="I312" s="133"/>
      <c r="J312" s="133"/>
      <c r="K312" s="133"/>
      <c r="L312" s="133"/>
      <c r="M312" s="133"/>
      <c r="N312" s="133"/>
      <c r="O312" s="133"/>
      <c r="P312" s="133"/>
      <c r="R312" s="106"/>
      <c r="S312" s="106"/>
      <c r="T312" s="106"/>
      <c r="U312" s="106"/>
      <c r="V312" s="106"/>
      <c r="W312" s="106"/>
      <c r="X312" s="106"/>
      <c r="Y312" s="106"/>
      <c r="Z312" s="106"/>
      <c r="AA312" s="106"/>
      <c r="AB312" s="106"/>
      <c r="AC312" s="106"/>
    </row>
    <row r="313" spans="1:29" s="132" customFormat="1" ht="12.75">
      <c r="A313" s="97"/>
      <c r="B313" s="97"/>
      <c r="E313" s="133"/>
      <c r="F313" s="133"/>
      <c r="G313" s="133"/>
      <c r="H313" s="133"/>
      <c r="I313" s="133"/>
      <c r="J313" s="133"/>
      <c r="K313" s="133"/>
      <c r="L313" s="133"/>
      <c r="M313" s="133"/>
      <c r="N313" s="133"/>
      <c r="O313" s="133"/>
      <c r="P313" s="133"/>
      <c r="R313" s="106"/>
      <c r="S313" s="106"/>
      <c r="T313" s="106"/>
      <c r="U313" s="106"/>
      <c r="V313" s="106"/>
      <c r="W313" s="106"/>
      <c r="X313" s="106"/>
      <c r="Y313" s="106"/>
      <c r="Z313" s="106"/>
      <c r="AA313" s="106"/>
      <c r="AB313" s="106"/>
      <c r="AC313" s="106"/>
    </row>
    <row r="314" spans="1:29" s="132" customFormat="1" ht="12.75">
      <c r="A314" s="97"/>
      <c r="B314" s="97"/>
      <c r="E314" s="133"/>
      <c r="F314" s="133"/>
      <c r="G314" s="133"/>
      <c r="H314" s="133"/>
      <c r="I314" s="133"/>
      <c r="J314" s="133"/>
      <c r="K314" s="133"/>
      <c r="L314" s="133"/>
      <c r="M314" s="133"/>
      <c r="N314" s="133"/>
      <c r="O314" s="133"/>
      <c r="P314" s="133"/>
      <c r="R314" s="106"/>
      <c r="S314" s="106"/>
      <c r="T314" s="106"/>
      <c r="U314" s="106"/>
      <c r="V314" s="106"/>
      <c r="W314" s="106"/>
      <c r="X314" s="106"/>
      <c r="Y314" s="106"/>
      <c r="Z314" s="106"/>
      <c r="AA314" s="106"/>
      <c r="AB314" s="106"/>
      <c r="AC314" s="106"/>
    </row>
    <row r="315" spans="1:29" s="132" customFormat="1" ht="12.75">
      <c r="A315" s="97"/>
      <c r="B315" s="97"/>
      <c r="E315" s="133"/>
      <c r="F315" s="133"/>
      <c r="G315" s="133"/>
      <c r="H315" s="133"/>
      <c r="I315" s="133"/>
      <c r="J315" s="133"/>
      <c r="K315" s="133"/>
      <c r="L315" s="133"/>
      <c r="M315" s="133"/>
      <c r="N315" s="133"/>
      <c r="O315" s="133"/>
      <c r="P315" s="133"/>
      <c r="R315" s="106"/>
      <c r="S315" s="106"/>
      <c r="T315" s="106"/>
      <c r="U315" s="106"/>
      <c r="V315" s="106"/>
      <c r="W315" s="106"/>
      <c r="X315" s="106"/>
      <c r="Y315" s="106"/>
      <c r="Z315" s="106"/>
      <c r="AA315" s="106"/>
      <c r="AB315" s="106"/>
      <c r="AC315" s="106"/>
    </row>
    <row r="316" spans="1:29" s="132" customFormat="1" ht="12.75">
      <c r="A316" s="97"/>
      <c r="B316" s="97"/>
      <c r="E316" s="133"/>
      <c r="F316" s="133"/>
      <c r="G316" s="133"/>
      <c r="H316" s="133"/>
      <c r="I316" s="133"/>
      <c r="J316" s="133"/>
      <c r="K316" s="133"/>
      <c r="L316" s="133"/>
      <c r="M316" s="133"/>
      <c r="N316" s="133"/>
      <c r="O316" s="133"/>
      <c r="P316" s="133"/>
      <c r="R316" s="106"/>
      <c r="S316" s="106"/>
      <c r="T316" s="106"/>
      <c r="U316" s="106"/>
      <c r="V316" s="106"/>
      <c r="W316" s="106"/>
      <c r="X316" s="106"/>
      <c r="Y316" s="106"/>
      <c r="Z316" s="106"/>
      <c r="AA316" s="106"/>
      <c r="AB316" s="106"/>
      <c r="AC316" s="106"/>
    </row>
    <row r="317" spans="1:29" s="132" customFormat="1" ht="12.75">
      <c r="A317" s="97"/>
      <c r="B317" s="97"/>
      <c r="E317" s="133"/>
      <c r="F317" s="133"/>
      <c r="G317" s="133"/>
      <c r="H317" s="133"/>
      <c r="I317" s="133"/>
      <c r="J317" s="133"/>
      <c r="K317" s="133"/>
      <c r="L317" s="133"/>
      <c r="M317" s="133"/>
      <c r="N317" s="133"/>
      <c r="O317" s="133"/>
      <c r="P317" s="133"/>
      <c r="R317" s="106"/>
      <c r="S317" s="106"/>
      <c r="T317" s="106"/>
      <c r="U317" s="106"/>
      <c r="V317" s="106"/>
      <c r="W317" s="106"/>
      <c r="X317" s="106"/>
      <c r="Y317" s="106"/>
      <c r="Z317" s="106"/>
      <c r="AA317" s="106"/>
      <c r="AB317" s="106"/>
      <c r="AC317" s="106"/>
    </row>
    <row r="318" spans="1:29" s="132" customFormat="1" ht="12.75">
      <c r="A318" s="97"/>
      <c r="B318" s="97"/>
      <c r="E318" s="133"/>
      <c r="F318" s="133"/>
      <c r="G318" s="133"/>
      <c r="H318" s="133"/>
      <c r="I318" s="133"/>
      <c r="J318" s="133"/>
      <c r="K318" s="133"/>
      <c r="L318" s="133"/>
      <c r="M318" s="133"/>
      <c r="N318" s="133"/>
      <c r="O318" s="133"/>
      <c r="P318" s="133"/>
      <c r="R318" s="106"/>
      <c r="S318" s="106"/>
      <c r="T318" s="106"/>
      <c r="U318" s="106"/>
      <c r="V318" s="106"/>
      <c r="W318" s="106"/>
      <c r="X318" s="106"/>
      <c r="Y318" s="106"/>
      <c r="Z318" s="106"/>
      <c r="AA318" s="106"/>
      <c r="AB318" s="106"/>
      <c r="AC318" s="106"/>
    </row>
    <row r="319" spans="1:29" s="132" customFormat="1" ht="12.75">
      <c r="A319" s="97"/>
      <c r="B319" s="97"/>
      <c r="E319" s="133"/>
      <c r="F319" s="133"/>
      <c r="G319" s="133"/>
      <c r="H319" s="133"/>
      <c r="I319" s="133"/>
      <c r="J319" s="133"/>
      <c r="K319" s="133"/>
      <c r="L319" s="133"/>
      <c r="M319" s="133"/>
      <c r="N319" s="133"/>
      <c r="O319" s="133"/>
      <c r="P319" s="133"/>
      <c r="R319" s="106"/>
      <c r="S319" s="106"/>
      <c r="T319" s="106"/>
      <c r="U319" s="106"/>
      <c r="V319" s="106"/>
      <c r="W319" s="106"/>
      <c r="X319" s="106"/>
      <c r="Y319" s="106"/>
      <c r="Z319" s="106"/>
      <c r="AA319" s="106"/>
      <c r="AB319" s="106"/>
      <c r="AC319" s="106"/>
    </row>
    <row r="320" spans="1:29" s="132" customFormat="1" ht="12.75">
      <c r="A320" s="97"/>
      <c r="B320" s="97"/>
      <c r="E320" s="133"/>
      <c r="F320" s="133"/>
      <c r="G320" s="133"/>
      <c r="H320" s="133"/>
      <c r="I320" s="133"/>
      <c r="J320" s="133"/>
      <c r="K320" s="133"/>
      <c r="L320" s="133"/>
      <c r="M320" s="133"/>
      <c r="N320" s="133"/>
      <c r="O320" s="133"/>
      <c r="P320" s="133"/>
      <c r="R320" s="106"/>
      <c r="S320" s="106"/>
      <c r="T320" s="106"/>
      <c r="U320" s="106"/>
      <c r="V320" s="106"/>
      <c r="W320" s="106"/>
      <c r="X320" s="106"/>
      <c r="Y320" s="106"/>
      <c r="Z320" s="106"/>
      <c r="AA320" s="106"/>
      <c r="AB320" s="106"/>
      <c r="AC320" s="106"/>
    </row>
    <row r="321" spans="1:29" s="132" customFormat="1" ht="12.75">
      <c r="A321" s="97"/>
      <c r="B321" s="97"/>
      <c r="E321" s="133"/>
      <c r="F321" s="133"/>
      <c r="G321" s="133"/>
      <c r="H321" s="133"/>
      <c r="I321" s="133"/>
      <c r="J321" s="133"/>
      <c r="K321" s="133"/>
      <c r="L321" s="133"/>
      <c r="M321" s="133"/>
      <c r="N321" s="133"/>
      <c r="O321" s="133"/>
      <c r="P321" s="133"/>
      <c r="R321" s="106"/>
      <c r="S321" s="106"/>
      <c r="T321" s="106"/>
      <c r="U321" s="106"/>
      <c r="V321" s="106"/>
      <c r="W321" s="106"/>
      <c r="X321" s="106"/>
      <c r="Y321" s="106"/>
      <c r="Z321" s="106"/>
      <c r="AA321" s="106"/>
      <c r="AB321" s="106"/>
      <c r="AC321" s="106"/>
    </row>
    <row r="322" spans="1:29" s="132" customFormat="1" ht="12.75">
      <c r="A322" s="97"/>
      <c r="B322" s="97"/>
      <c r="E322" s="133"/>
      <c r="F322" s="133"/>
      <c r="G322" s="133"/>
      <c r="H322" s="133"/>
      <c r="I322" s="133"/>
      <c r="J322" s="133"/>
      <c r="K322" s="133"/>
      <c r="L322" s="133"/>
      <c r="M322" s="133"/>
      <c r="N322" s="133"/>
      <c r="O322" s="133"/>
      <c r="P322" s="133"/>
      <c r="R322" s="106"/>
      <c r="S322" s="106"/>
      <c r="T322" s="106"/>
      <c r="U322" s="106"/>
      <c r="V322" s="106"/>
      <c r="W322" s="106"/>
      <c r="X322" s="106"/>
      <c r="Y322" s="106"/>
      <c r="Z322" s="106"/>
      <c r="AA322" s="106"/>
      <c r="AB322" s="106"/>
      <c r="AC322" s="106"/>
    </row>
    <row r="323" spans="1:29" s="132" customFormat="1" ht="12.75">
      <c r="A323" s="97"/>
      <c r="B323" s="97"/>
      <c r="E323" s="133"/>
      <c r="F323" s="133"/>
      <c r="G323" s="133"/>
      <c r="H323" s="133"/>
      <c r="I323" s="133"/>
      <c r="J323" s="133"/>
      <c r="K323" s="133"/>
      <c r="L323" s="133"/>
      <c r="M323" s="133"/>
      <c r="N323" s="133"/>
      <c r="O323" s="133"/>
      <c r="P323" s="133"/>
      <c r="R323" s="106"/>
      <c r="S323" s="106"/>
      <c r="T323" s="106"/>
      <c r="U323" s="106"/>
      <c r="V323" s="106"/>
      <c r="W323" s="106"/>
      <c r="X323" s="106"/>
      <c r="Y323" s="106"/>
      <c r="Z323" s="106"/>
      <c r="AA323" s="106"/>
      <c r="AB323" s="106"/>
      <c r="AC323" s="106"/>
    </row>
    <row r="324" spans="1:29" s="132" customFormat="1" ht="12.75">
      <c r="A324" s="97"/>
      <c r="B324" s="97"/>
      <c r="E324" s="133"/>
      <c r="F324" s="133"/>
      <c r="G324" s="133"/>
      <c r="H324" s="133"/>
      <c r="I324" s="133"/>
      <c r="J324" s="133"/>
      <c r="K324" s="133"/>
      <c r="L324" s="133"/>
      <c r="M324" s="133"/>
      <c r="N324" s="133"/>
      <c r="O324" s="133"/>
      <c r="P324" s="133"/>
      <c r="R324" s="106"/>
      <c r="S324" s="106"/>
      <c r="T324" s="106"/>
      <c r="U324" s="106"/>
      <c r="V324" s="106"/>
      <c r="W324" s="106"/>
      <c r="X324" s="106"/>
      <c r="Y324" s="106"/>
      <c r="Z324" s="106"/>
      <c r="AA324" s="106"/>
      <c r="AB324" s="106"/>
      <c r="AC324" s="106"/>
    </row>
    <row r="325" spans="1:29" s="132" customFormat="1" ht="12.75">
      <c r="A325" s="97"/>
      <c r="B325" s="97"/>
      <c r="E325" s="133"/>
      <c r="F325" s="133"/>
      <c r="G325" s="133"/>
      <c r="H325" s="133"/>
      <c r="I325" s="133"/>
      <c r="J325" s="133"/>
      <c r="K325" s="133"/>
      <c r="L325" s="133"/>
      <c r="M325" s="133"/>
      <c r="N325" s="133"/>
      <c r="O325" s="133"/>
      <c r="P325" s="133"/>
      <c r="R325" s="106"/>
      <c r="S325" s="106"/>
      <c r="T325" s="106"/>
      <c r="U325" s="106"/>
      <c r="V325" s="106"/>
      <c r="W325" s="106"/>
      <c r="X325" s="106"/>
      <c r="Y325" s="106"/>
      <c r="Z325" s="106"/>
      <c r="AA325" s="106"/>
      <c r="AB325" s="106"/>
      <c r="AC325" s="106"/>
    </row>
    <row r="326" spans="1:29" s="132" customFormat="1" ht="12.75">
      <c r="A326" s="97"/>
      <c r="B326" s="97"/>
      <c r="E326" s="133"/>
      <c r="F326" s="133"/>
      <c r="G326" s="133"/>
      <c r="H326" s="133"/>
      <c r="I326" s="133"/>
      <c r="J326" s="133"/>
      <c r="K326" s="133"/>
      <c r="L326" s="133"/>
      <c r="M326" s="133"/>
      <c r="N326" s="133"/>
      <c r="O326" s="133"/>
      <c r="P326" s="133"/>
      <c r="R326" s="106"/>
      <c r="S326" s="106"/>
      <c r="T326" s="106"/>
      <c r="U326" s="106"/>
      <c r="V326" s="106"/>
      <c r="W326" s="106"/>
      <c r="X326" s="106"/>
      <c r="Y326" s="106"/>
      <c r="Z326" s="106"/>
      <c r="AA326" s="106"/>
      <c r="AB326" s="106"/>
      <c r="AC326" s="106"/>
    </row>
    <row r="327" spans="1:29" s="132" customFormat="1" ht="12.75">
      <c r="A327" s="97"/>
      <c r="B327" s="97"/>
      <c r="E327" s="133"/>
      <c r="F327" s="133"/>
      <c r="G327" s="133"/>
      <c r="H327" s="133"/>
      <c r="I327" s="133"/>
      <c r="J327" s="133"/>
      <c r="K327" s="133"/>
      <c r="L327" s="133"/>
      <c r="M327" s="133"/>
      <c r="N327" s="133"/>
      <c r="O327" s="133"/>
      <c r="P327" s="133"/>
      <c r="R327" s="106"/>
      <c r="S327" s="106"/>
      <c r="T327" s="106"/>
      <c r="U327" s="106"/>
      <c r="V327" s="106"/>
      <c r="W327" s="106"/>
      <c r="X327" s="106"/>
      <c r="Y327" s="106"/>
      <c r="Z327" s="106"/>
      <c r="AA327" s="106"/>
      <c r="AB327" s="106"/>
      <c r="AC327" s="106"/>
    </row>
    <row r="328" spans="1:29" s="132" customFormat="1" ht="12.75">
      <c r="A328" s="97"/>
      <c r="B328" s="97"/>
      <c r="E328" s="133"/>
      <c r="F328" s="133"/>
      <c r="G328" s="133"/>
      <c r="H328" s="133"/>
      <c r="I328" s="133"/>
      <c r="J328" s="133"/>
      <c r="K328" s="133"/>
      <c r="L328" s="133"/>
      <c r="M328" s="133"/>
      <c r="N328" s="133"/>
      <c r="O328" s="133"/>
      <c r="P328" s="133"/>
      <c r="R328" s="106"/>
      <c r="S328" s="106"/>
      <c r="T328" s="106"/>
      <c r="U328" s="106"/>
      <c r="V328" s="106"/>
      <c r="W328" s="106"/>
      <c r="X328" s="106"/>
      <c r="Y328" s="106"/>
      <c r="Z328" s="106"/>
      <c r="AA328" s="106"/>
      <c r="AB328" s="106"/>
      <c r="AC328" s="106"/>
    </row>
    <row r="329" spans="1:29" s="132" customFormat="1" ht="12.75">
      <c r="A329" s="97"/>
      <c r="B329" s="97"/>
      <c r="E329" s="133"/>
      <c r="F329" s="133"/>
      <c r="G329" s="133"/>
      <c r="H329" s="133"/>
      <c r="I329" s="133"/>
      <c r="J329" s="133"/>
      <c r="K329" s="133"/>
      <c r="L329" s="133"/>
      <c r="M329" s="133"/>
      <c r="N329" s="133"/>
      <c r="O329" s="133"/>
      <c r="P329" s="133"/>
      <c r="R329" s="106"/>
      <c r="S329" s="106"/>
      <c r="T329" s="106"/>
      <c r="U329" s="106"/>
      <c r="V329" s="106"/>
      <c r="W329" s="106"/>
      <c r="X329" s="106"/>
      <c r="Y329" s="106"/>
      <c r="Z329" s="106"/>
      <c r="AA329" s="106"/>
      <c r="AB329" s="106"/>
      <c r="AC329" s="106"/>
    </row>
    <row r="330" spans="1:29" s="132" customFormat="1" ht="12.75">
      <c r="A330" s="97"/>
      <c r="B330" s="97"/>
      <c r="E330" s="133"/>
      <c r="F330" s="133"/>
      <c r="G330" s="133"/>
      <c r="H330" s="133"/>
      <c r="I330" s="133"/>
      <c r="J330" s="133"/>
      <c r="K330" s="133"/>
      <c r="L330" s="133"/>
      <c r="M330" s="133"/>
      <c r="N330" s="133"/>
      <c r="O330" s="133"/>
      <c r="P330" s="133"/>
      <c r="R330" s="106"/>
      <c r="S330" s="106"/>
      <c r="T330" s="106"/>
      <c r="U330" s="106"/>
      <c r="V330" s="106"/>
      <c r="W330" s="106"/>
      <c r="X330" s="106"/>
      <c r="Y330" s="106"/>
      <c r="Z330" s="106"/>
      <c r="AA330" s="106"/>
      <c r="AB330" s="106"/>
      <c r="AC330" s="106"/>
    </row>
    <row r="331" spans="1:29" s="132" customFormat="1" ht="12.75">
      <c r="A331" s="97"/>
      <c r="B331" s="97"/>
      <c r="E331" s="133"/>
      <c r="F331" s="133"/>
      <c r="G331" s="133"/>
      <c r="H331" s="133"/>
      <c r="I331" s="133"/>
      <c r="J331" s="133"/>
      <c r="K331" s="133"/>
      <c r="L331" s="133"/>
      <c r="M331" s="133"/>
      <c r="N331" s="133"/>
      <c r="O331" s="133"/>
      <c r="P331" s="133"/>
      <c r="R331" s="106"/>
      <c r="S331" s="106"/>
      <c r="T331" s="106"/>
      <c r="U331" s="106"/>
      <c r="V331" s="106"/>
      <c r="W331" s="106"/>
      <c r="X331" s="106"/>
      <c r="Y331" s="106"/>
      <c r="Z331" s="106"/>
      <c r="AA331" s="106"/>
      <c r="AB331" s="106"/>
      <c r="AC331" s="106"/>
    </row>
    <row r="332" spans="1:29" s="132" customFormat="1" ht="12.75">
      <c r="A332" s="97"/>
      <c r="B332" s="97"/>
      <c r="E332" s="133"/>
      <c r="F332" s="133"/>
      <c r="G332" s="133"/>
      <c r="H332" s="133"/>
      <c r="I332" s="133"/>
      <c r="J332" s="133"/>
      <c r="K332" s="133"/>
      <c r="L332" s="133"/>
      <c r="M332" s="133"/>
      <c r="N332" s="133"/>
      <c r="O332" s="133"/>
      <c r="P332" s="133"/>
      <c r="R332" s="106"/>
      <c r="S332" s="106"/>
      <c r="T332" s="106"/>
      <c r="U332" s="106"/>
      <c r="V332" s="106"/>
      <c r="W332" s="106"/>
      <c r="X332" s="106"/>
      <c r="Y332" s="106"/>
      <c r="Z332" s="106"/>
      <c r="AA332" s="106"/>
      <c r="AB332" s="106"/>
      <c r="AC332" s="106"/>
    </row>
    <row r="333" spans="1:29" s="132" customFormat="1" ht="12.75">
      <c r="A333" s="97"/>
      <c r="B333" s="97"/>
      <c r="E333" s="133"/>
      <c r="F333" s="133"/>
      <c r="G333" s="133"/>
      <c r="H333" s="133"/>
      <c r="I333" s="133"/>
      <c r="J333" s="133"/>
      <c r="K333" s="133"/>
      <c r="L333" s="133"/>
      <c r="M333" s="133"/>
      <c r="N333" s="133"/>
      <c r="O333" s="133"/>
      <c r="P333" s="133"/>
      <c r="R333" s="106"/>
      <c r="S333" s="106"/>
      <c r="T333" s="106"/>
      <c r="U333" s="106"/>
      <c r="V333" s="106"/>
      <c r="W333" s="106"/>
      <c r="X333" s="106"/>
      <c r="Y333" s="106"/>
      <c r="Z333" s="106"/>
      <c r="AA333" s="106"/>
      <c r="AB333" s="106"/>
      <c r="AC333" s="106"/>
    </row>
    <row r="334" spans="1:29" s="132" customFormat="1" ht="12.75">
      <c r="A334" s="97"/>
      <c r="B334" s="97"/>
      <c r="E334" s="133"/>
      <c r="F334" s="133"/>
      <c r="G334" s="133"/>
      <c r="H334" s="133"/>
      <c r="I334" s="133"/>
      <c r="J334" s="133"/>
      <c r="K334" s="133"/>
      <c r="L334" s="133"/>
      <c r="M334" s="133"/>
      <c r="N334" s="133"/>
      <c r="O334" s="133"/>
      <c r="P334" s="133"/>
      <c r="R334" s="106"/>
      <c r="S334" s="106"/>
      <c r="T334" s="106"/>
      <c r="U334" s="106"/>
      <c r="V334" s="106"/>
      <c r="W334" s="106"/>
      <c r="X334" s="106"/>
      <c r="Y334" s="106"/>
      <c r="Z334" s="106"/>
      <c r="AA334" s="106"/>
      <c r="AB334" s="106"/>
      <c r="AC334" s="106"/>
    </row>
    <row r="335" spans="1:29" s="132" customFormat="1" ht="12.75">
      <c r="A335" s="97"/>
      <c r="B335" s="97"/>
      <c r="E335" s="133"/>
      <c r="F335" s="133"/>
      <c r="G335" s="133"/>
      <c r="H335" s="133"/>
      <c r="I335" s="133"/>
      <c r="J335" s="133"/>
      <c r="K335" s="133"/>
      <c r="L335" s="133"/>
      <c r="M335" s="133"/>
      <c r="N335" s="133"/>
      <c r="O335" s="133"/>
      <c r="P335" s="133"/>
      <c r="R335" s="106"/>
      <c r="S335" s="106"/>
      <c r="T335" s="106"/>
      <c r="U335" s="106"/>
      <c r="V335" s="106"/>
      <c r="W335" s="106"/>
      <c r="X335" s="106"/>
      <c r="Y335" s="106"/>
      <c r="Z335" s="106"/>
      <c r="AA335" s="106"/>
      <c r="AB335" s="106"/>
      <c r="AC335" s="106"/>
    </row>
    <row r="336" spans="1:29" s="132" customFormat="1" ht="12.75">
      <c r="A336" s="97"/>
      <c r="B336" s="97"/>
      <c r="E336" s="133"/>
      <c r="F336" s="133"/>
      <c r="G336" s="133"/>
      <c r="H336" s="133"/>
      <c r="I336" s="133"/>
      <c r="J336" s="133"/>
      <c r="K336" s="133"/>
      <c r="L336" s="133"/>
      <c r="M336" s="133"/>
      <c r="N336" s="133"/>
      <c r="O336" s="133"/>
      <c r="P336" s="133"/>
      <c r="R336" s="106"/>
      <c r="S336" s="106"/>
      <c r="T336" s="106"/>
      <c r="U336" s="106"/>
      <c r="V336" s="106"/>
      <c r="W336" s="106"/>
      <c r="X336" s="106"/>
      <c r="Y336" s="106"/>
      <c r="Z336" s="106"/>
      <c r="AA336" s="106"/>
      <c r="AB336" s="106"/>
      <c r="AC336" s="106"/>
    </row>
    <row r="337" spans="1:29" s="132" customFormat="1" ht="12.75">
      <c r="A337" s="97"/>
      <c r="B337" s="97"/>
      <c r="E337" s="133"/>
      <c r="F337" s="133"/>
      <c r="G337" s="133"/>
      <c r="H337" s="133"/>
      <c r="I337" s="133"/>
      <c r="J337" s="133"/>
      <c r="K337" s="133"/>
      <c r="L337" s="133"/>
      <c r="M337" s="133"/>
      <c r="N337" s="133"/>
      <c r="O337" s="133"/>
      <c r="P337" s="133"/>
      <c r="R337" s="106"/>
      <c r="S337" s="106"/>
      <c r="T337" s="106"/>
      <c r="U337" s="106"/>
      <c r="V337" s="106"/>
      <c r="W337" s="106"/>
      <c r="X337" s="106"/>
      <c r="Y337" s="106"/>
      <c r="Z337" s="106"/>
      <c r="AA337" s="106"/>
      <c r="AB337" s="106"/>
      <c r="AC337" s="106"/>
    </row>
    <row r="338" spans="1:29" s="132" customFormat="1" ht="12.75">
      <c r="A338" s="97"/>
      <c r="B338" s="97"/>
      <c r="E338" s="133"/>
      <c r="F338" s="133"/>
      <c r="G338" s="133"/>
      <c r="H338" s="133"/>
      <c r="I338" s="133"/>
      <c r="J338" s="133"/>
      <c r="K338" s="133"/>
      <c r="L338" s="133"/>
      <c r="M338" s="133"/>
      <c r="N338" s="133"/>
      <c r="O338" s="133"/>
      <c r="P338" s="133"/>
      <c r="R338" s="106"/>
      <c r="S338" s="106"/>
      <c r="T338" s="106"/>
      <c r="U338" s="106"/>
      <c r="V338" s="106"/>
      <c r="W338" s="106"/>
      <c r="X338" s="106"/>
      <c r="Y338" s="106"/>
      <c r="Z338" s="106"/>
      <c r="AA338" s="106"/>
      <c r="AB338" s="106"/>
      <c r="AC338" s="106"/>
    </row>
    <row r="339" spans="1:29" s="132" customFormat="1" ht="12.75">
      <c r="A339" s="97"/>
      <c r="B339" s="97"/>
      <c r="E339" s="133"/>
      <c r="F339" s="133"/>
      <c r="G339" s="133"/>
      <c r="H339" s="133"/>
      <c r="I339" s="133"/>
      <c r="J339" s="133"/>
      <c r="K339" s="133"/>
      <c r="L339" s="133"/>
      <c r="M339" s="133"/>
      <c r="N339" s="133"/>
      <c r="O339" s="133"/>
      <c r="P339" s="133"/>
      <c r="R339" s="106"/>
      <c r="S339" s="106"/>
      <c r="T339" s="106"/>
      <c r="U339" s="106"/>
      <c r="V339" s="106"/>
      <c r="W339" s="106"/>
      <c r="X339" s="106"/>
      <c r="Y339" s="106"/>
      <c r="Z339" s="106"/>
      <c r="AA339" s="106"/>
      <c r="AB339" s="106"/>
      <c r="AC339" s="106"/>
    </row>
    <row r="340" spans="1:29" s="132" customFormat="1" ht="12.75">
      <c r="A340" s="97"/>
      <c r="B340" s="97"/>
      <c r="E340" s="133"/>
      <c r="F340" s="133"/>
      <c r="G340" s="133"/>
      <c r="H340" s="133"/>
      <c r="I340" s="133"/>
      <c r="J340" s="133"/>
      <c r="K340" s="133"/>
      <c r="L340" s="133"/>
      <c r="M340" s="133"/>
      <c r="N340" s="133"/>
      <c r="O340" s="133"/>
      <c r="P340" s="133"/>
      <c r="R340" s="106"/>
      <c r="S340" s="106"/>
      <c r="T340" s="106"/>
      <c r="U340" s="106"/>
      <c r="V340" s="106"/>
      <c r="W340" s="106"/>
      <c r="X340" s="106"/>
      <c r="Y340" s="106"/>
      <c r="Z340" s="106"/>
      <c r="AA340" s="106"/>
      <c r="AB340" s="106"/>
      <c r="AC340" s="106"/>
    </row>
    <row r="341" spans="1:29" s="132" customFormat="1" ht="12.75">
      <c r="A341" s="97"/>
      <c r="B341" s="97"/>
      <c r="E341" s="133"/>
      <c r="F341" s="133"/>
      <c r="G341" s="133"/>
      <c r="H341" s="133"/>
      <c r="I341" s="133"/>
      <c r="J341" s="133"/>
      <c r="K341" s="133"/>
      <c r="L341" s="133"/>
      <c r="M341" s="133"/>
      <c r="N341" s="133"/>
      <c r="O341" s="133"/>
      <c r="P341" s="133"/>
      <c r="R341" s="106"/>
      <c r="S341" s="106"/>
      <c r="T341" s="106"/>
      <c r="U341" s="106"/>
      <c r="V341" s="106"/>
      <c r="W341" s="106"/>
      <c r="X341" s="106"/>
      <c r="Y341" s="106"/>
      <c r="Z341" s="106"/>
      <c r="AA341" s="106"/>
      <c r="AB341" s="106"/>
      <c r="AC341" s="106"/>
    </row>
    <row r="342" spans="1:29" s="132" customFormat="1" ht="12.75">
      <c r="A342" s="97"/>
      <c r="B342" s="97"/>
      <c r="E342" s="133"/>
      <c r="F342" s="133"/>
      <c r="G342" s="133"/>
      <c r="H342" s="133"/>
      <c r="I342" s="133"/>
      <c r="J342" s="133"/>
      <c r="K342" s="133"/>
      <c r="L342" s="133"/>
      <c r="M342" s="133"/>
      <c r="N342" s="133"/>
      <c r="O342" s="133"/>
      <c r="P342" s="133"/>
      <c r="R342" s="106"/>
      <c r="S342" s="106"/>
      <c r="T342" s="106"/>
      <c r="U342" s="106"/>
      <c r="V342" s="106"/>
      <c r="W342" s="106"/>
      <c r="X342" s="106"/>
      <c r="Y342" s="106"/>
      <c r="Z342" s="106"/>
      <c r="AA342" s="106"/>
      <c r="AB342" s="106"/>
      <c r="AC342" s="106"/>
    </row>
    <row r="343" spans="1:29" s="132" customFormat="1" ht="12.75">
      <c r="A343" s="97"/>
      <c r="B343" s="97"/>
      <c r="E343" s="133"/>
      <c r="F343" s="133"/>
      <c r="G343" s="133"/>
      <c r="H343" s="133"/>
      <c r="I343" s="133"/>
      <c r="J343" s="133"/>
      <c r="K343" s="133"/>
      <c r="L343" s="133"/>
      <c r="M343" s="133"/>
      <c r="N343" s="133"/>
      <c r="O343" s="133"/>
      <c r="P343" s="133"/>
      <c r="R343" s="106"/>
      <c r="S343" s="106"/>
      <c r="T343" s="106"/>
      <c r="U343" s="106"/>
      <c r="V343" s="106"/>
      <c r="W343" s="106"/>
      <c r="X343" s="106"/>
      <c r="Y343" s="106"/>
      <c r="Z343" s="106"/>
      <c r="AA343" s="106"/>
      <c r="AB343" s="106"/>
      <c r="AC343" s="106"/>
    </row>
    <row r="344" spans="1:29" s="132" customFormat="1" ht="12.75">
      <c r="A344" s="97"/>
      <c r="B344" s="97"/>
      <c r="E344" s="133"/>
      <c r="F344" s="133"/>
      <c r="G344" s="133"/>
      <c r="H344" s="133"/>
      <c r="I344" s="133"/>
      <c r="J344" s="133"/>
      <c r="K344" s="133"/>
      <c r="L344" s="133"/>
      <c r="M344" s="133"/>
      <c r="N344" s="133"/>
      <c r="O344" s="133"/>
      <c r="P344" s="133"/>
      <c r="R344" s="106"/>
      <c r="S344" s="106"/>
      <c r="T344" s="106"/>
      <c r="U344" s="106"/>
      <c r="V344" s="106"/>
      <c r="W344" s="106"/>
      <c r="X344" s="106"/>
      <c r="Y344" s="106"/>
      <c r="Z344" s="106"/>
      <c r="AA344" s="106"/>
      <c r="AB344" s="106"/>
      <c r="AC344" s="106"/>
    </row>
    <row r="345" spans="1:29" s="132" customFormat="1" ht="12.75">
      <c r="A345" s="97"/>
      <c r="B345" s="97"/>
      <c r="E345" s="133"/>
      <c r="F345" s="133"/>
      <c r="G345" s="133"/>
      <c r="H345" s="133"/>
      <c r="I345" s="133"/>
      <c r="J345" s="133"/>
      <c r="K345" s="133"/>
      <c r="L345" s="133"/>
      <c r="M345" s="133"/>
      <c r="N345" s="133"/>
      <c r="O345" s="133"/>
      <c r="P345" s="133"/>
      <c r="R345" s="106"/>
      <c r="S345" s="106"/>
      <c r="T345" s="106"/>
      <c r="U345" s="106"/>
      <c r="V345" s="106"/>
      <c r="W345" s="106"/>
      <c r="X345" s="106"/>
      <c r="Y345" s="106"/>
      <c r="Z345" s="106"/>
      <c r="AA345" s="106"/>
      <c r="AB345" s="106"/>
      <c r="AC345" s="106"/>
    </row>
    <row r="346" spans="1:29" s="132" customFormat="1" ht="12.75">
      <c r="A346" s="97"/>
      <c r="B346" s="97"/>
      <c r="E346" s="133"/>
      <c r="F346" s="133"/>
      <c r="G346" s="133"/>
      <c r="H346" s="133"/>
      <c r="I346" s="133"/>
      <c r="J346" s="133"/>
      <c r="K346" s="133"/>
      <c r="L346" s="133"/>
      <c r="M346" s="133"/>
      <c r="N346" s="133"/>
      <c r="O346" s="133"/>
      <c r="P346" s="133"/>
      <c r="R346" s="106"/>
      <c r="S346" s="106"/>
      <c r="T346" s="106"/>
      <c r="U346" s="106"/>
      <c r="V346" s="106"/>
      <c r="W346" s="106"/>
      <c r="X346" s="106"/>
      <c r="Y346" s="106"/>
      <c r="Z346" s="106"/>
      <c r="AA346" s="106"/>
      <c r="AB346" s="106"/>
      <c r="AC346" s="106"/>
    </row>
    <row r="347" spans="1:29" s="132" customFormat="1" ht="12.75">
      <c r="A347" s="97"/>
      <c r="B347" s="97"/>
      <c r="E347" s="133"/>
      <c r="F347" s="133"/>
      <c r="G347" s="133"/>
      <c r="H347" s="133"/>
      <c r="I347" s="133"/>
      <c r="J347" s="133"/>
      <c r="K347" s="133"/>
      <c r="L347" s="133"/>
      <c r="M347" s="133"/>
      <c r="N347" s="133"/>
      <c r="O347" s="133"/>
      <c r="P347" s="133"/>
      <c r="R347" s="106"/>
      <c r="S347" s="106"/>
      <c r="T347" s="106"/>
      <c r="U347" s="106"/>
      <c r="V347" s="106"/>
      <c r="W347" s="106"/>
      <c r="X347" s="106"/>
      <c r="Y347" s="106"/>
      <c r="Z347" s="106"/>
      <c r="AA347" s="106"/>
      <c r="AB347" s="106"/>
      <c r="AC347" s="106"/>
    </row>
    <row r="348" spans="1:29" s="132" customFormat="1" ht="12.75">
      <c r="A348" s="97"/>
      <c r="B348" s="97"/>
      <c r="E348" s="133"/>
      <c r="F348" s="133"/>
      <c r="G348" s="133"/>
      <c r="H348" s="133"/>
      <c r="I348" s="133"/>
      <c r="J348" s="133"/>
      <c r="K348" s="133"/>
      <c r="L348" s="133"/>
      <c r="M348" s="133"/>
      <c r="N348" s="133"/>
      <c r="O348" s="133"/>
      <c r="P348" s="133"/>
      <c r="R348" s="106"/>
      <c r="S348" s="106"/>
      <c r="T348" s="106"/>
      <c r="U348" s="106"/>
      <c r="V348" s="106"/>
      <c r="W348" s="106"/>
      <c r="X348" s="106"/>
      <c r="Y348" s="106"/>
      <c r="Z348" s="106"/>
      <c r="AA348" s="106"/>
      <c r="AB348" s="106"/>
      <c r="AC348" s="106"/>
    </row>
    <row r="349" spans="1:29" s="132" customFormat="1" ht="12.75">
      <c r="A349" s="97"/>
      <c r="B349" s="97"/>
      <c r="E349" s="133"/>
      <c r="F349" s="133"/>
      <c r="G349" s="133"/>
      <c r="H349" s="133"/>
      <c r="I349" s="133"/>
      <c r="J349" s="133"/>
      <c r="K349" s="133"/>
      <c r="L349" s="133"/>
      <c r="M349" s="133"/>
      <c r="N349" s="133"/>
      <c r="O349" s="133"/>
      <c r="P349" s="133"/>
      <c r="R349" s="106"/>
      <c r="S349" s="106"/>
      <c r="T349" s="106"/>
      <c r="U349" s="106"/>
      <c r="V349" s="106"/>
      <c r="W349" s="106"/>
      <c r="X349" s="106"/>
      <c r="Y349" s="106"/>
      <c r="Z349" s="106"/>
      <c r="AA349" s="106"/>
      <c r="AB349" s="106"/>
      <c r="AC349" s="106"/>
    </row>
    <row r="350" spans="1:29" s="132" customFormat="1" ht="12.75">
      <c r="A350" s="97"/>
      <c r="B350" s="97"/>
      <c r="E350" s="133"/>
      <c r="F350" s="133"/>
      <c r="G350" s="133"/>
      <c r="H350" s="133"/>
      <c r="I350" s="133"/>
      <c r="J350" s="133"/>
      <c r="K350" s="133"/>
      <c r="L350" s="133"/>
      <c r="M350" s="133"/>
      <c r="N350" s="133"/>
      <c r="O350" s="133"/>
      <c r="P350" s="133"/>
      <c r="R350" s="106"/>
      <c r="S350" s="106"/>
      <c r="T350" s="106"/>
      <c r="U350" s="106"/>
      <c r="V350" s="106"/>
      <c r="W350" s="106"/>
      <c r="X350" s="106"/>
      <c r="Y350" s="106"/>
      <c r="Z350" s="106"/>
      <c r="AA350" s="106"/>
      <c r="AB350" s="106"/>
      <c r="AC350" s="106"/>
    </row>
  </sheetData>
  <sheetProtection/>
  <mergeCells count="19">
    <mergeCell ref="N5:N6"/>
    <mergeCell ref="B4:B6"/>
    <mergeCell ref="C4:C6"/>
    <mergeCell ref="D4:D6"/>
    <mergeCell ref="E4:E6"/>
    <mergeCell ref="F4:I4"/>
    <mergeCell ref="J4:M4"/>
    <mergeCell ref="F5:F6"/>
    <mergeCell ref="M5:M6"/>
    <mergeCell ref="O5:P5"/>
    <mergeCell ref="P1:Q1"/>
    <mergeCell ref="Q5:Q6"/>
    <mergeCell ref="G5:H5"/>
    <mergeCell ref="I5:I6"/>
    <mergeCell ref="J5:J6"/>
    <mergeCell ref="K5:L5"/>
    <mergeCell ref="N4:Q4"/>
    <mergeCell ref="B2:Q2"/>
    <mergeCell ref="E3:Q3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28" r:id="rId1"/>
  <headerFooter alignWithMargins="0">
    <oddFooter>&amp;C&amp;P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User</cp:lastModifiedBy>
  <cp:lastPrinted>2020-12-23T16:55:08Z</cp:lastPrinted>
  <dcterms:created xsi:type="dcterms:W3CDTF">2004-10-20T08:35:41Z</dcterms:created>
  <dcterms:modified xsi:type="dcterms:W3CDTF">2020-12-28T09:28:46Z</dcterms:modified>
  <cp:category/>
  <cp:version/>
  <cp:contentType/>
  <cp:contentStatus/>
</cp:coreProperties>
</file>