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'БР5'!$A$1:$P$26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<sst xmlns="http://schemas.openxmlformats.org/spreadsheetml/2006/main" count="1091" uniqueCount="612">
  <si>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</si>
  <si>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</si>
  <si>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</si>
  <si>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</si>
  <si>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</si>
  <si>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</si>
  <si>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</si>
  <si>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</si>
  <si>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</si>
  <si>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</si>
  <si>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</si>
  <si>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</si>
  <si>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</si>
  <si>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</si>
  <si>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</si>
  <si>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</si>
  <si>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</si>
  <si>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</si>
  <si>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</si>
  <si>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</si>
  <si>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</si>
  <si>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</si>
  <si>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</si>
  <si>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</si>
  <si>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</si>
  <si>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</si>
  <si>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</si>
  <si>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</si>
  <si>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</si>
  <si>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</si>
  <si>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</si>
  <si>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</si>
  <si>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</si>
  <si>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</si>
  <si>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</si>
  <si>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</si>
  <si>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</si>
  <si>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</si>
  <si>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</si>
  <si>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</si>
  <si>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</si>
  <si>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</si>
  <si>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</si>
  <si>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</si>
  <si>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</si>
  <si>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</si>
  <si>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</si>
  <si>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</si>
  <si>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</si>
  <si>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</si>
  <si>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</si>
  <si>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</si>
  <si>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</si>
  <si>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</si>
  <si>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</si>
  <si>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</si>
  <si>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</si>
  <si>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</si>
  <si>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</si>
  <si>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</si>
  <si>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</si>
  <si>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</si>
  <si>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</si>
  <si>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</si>
  <si>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</si>
  <si>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</si>
  <si>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</si>
  <si>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</si>
  <si>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</si>
  <si>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</si>
  <si>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</si>
  <si>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</si>
  <si>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</si>
  <si>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</si>
  <si>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</si>
  <si>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</si>
  <si>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</si>
  <si>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</si>
  <si>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</si>
  <si>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</si>
  <si>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</si>
  <si>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</si>
  <si>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</si>
  <si>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</si>
  <si>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</si>
  <si>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</si>
  <si>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</si>
  <si>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</si>
  <si>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</si>
  <si>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</si>
  <si>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</si>
  <si>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</si>
  <si>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</si>
  <si>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</si>
  <si>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</si>
  <si>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</si>
  <si>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</si>
  <si>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</si>
  <si>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</si>
  <si>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</si>
  <si>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</si>
  <si>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</si>
  <si>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</si>
  <si>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</si>
  <si>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</si>
  <si>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</si>
  <si>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</si>
  <si>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</si>
  <si>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</si>
  <si>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</si>
  <si>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</si>
  <si>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</si>
  <si>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</si>
  <si>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</si>
  <si>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</si>
  <si>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</si>
  <si>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</si>
  <si>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</si>
  <si>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</si>
  <si>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</si>
  <si>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</si>
  <si>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</si>
  <si>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</si>
  <si>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</si>
  <si>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</si>
  <si>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</si>
  <si>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</si>
  <si>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</si>
  <si>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</si>
  <si>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</si>
  <si>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</si>
  <si>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</si>
  <si>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</si>
  <si>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</si>
  <si>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</si>
  <si>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</si>
  <si>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</si>
  <si>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</si>
  <si>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</si>
  <si>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</si>
  <si>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</si>
  <si>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</si>
  <si>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</si>
  <si>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</si>
  <si>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</si>
  <si>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</si>
  <si>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</si>
  <si>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</si>
  <si>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</si>
  <si>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</si>
  <si>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</si>
  <si>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</si>
  <si>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</si>
  <si>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</si>
  <si>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</si>
  <si>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</si>
  <si>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</si>
  <si>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</si>
  <si>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</si>
  <si>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</si>
  <si>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</si>
  <si>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</si>
  <si>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</si>
  <si>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</si>
  <si>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</si>
  <si>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</si>
  <si>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</si>
  <si>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</si>
  <si>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</si>
  <si>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</si>
  <si>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</si>
  <si>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</si>
  <si>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</si>
  <si>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</si>
  <si>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</si>
  <si>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</si>
  <si>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</si>
  <si>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</si>
  <si>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</si>
  <si>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</si>
  <si>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</si>
  <si>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</si>
  <si>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</si>
  <si>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</si>
  <si>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</si>
  <si>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</si>
  <si>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</si>
  <si>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</si>
  <si>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</si>
  <si>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</si>
  <si>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</si>
  <si>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</si>
  <si>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</si>
  <si>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</si>
  <si>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</si>
  <si>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</si>
  <si>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</si>
  <si>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</si>
  <si>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</si>
  <si>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</si>
  <si>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</si>
  <si>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</si>
  <si>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</si>
  <si>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</si>
  <si>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</si>
  <si>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</si>
  <si>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</si>
  <si>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</si>
  <si>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</si>
  <si>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</si>
  <si>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</si>
  <si>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</si>
  <si>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</si>
  <si>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</si>
  <si>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</si>
  <si>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</si>
  <si>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</si>
  <si>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</si>
  <si>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</si>
  <si>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</si>
  <si>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</si>
  <si>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</si>
  <si>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</si>
  <si>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</si>
  <si>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</si>
  <si>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</si>
  <si>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</si>
  <si>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</si>
  <si>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</si>
  <si>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</si>
  <si>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</si>
  <si>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</si>
  <si>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</si>
  <si>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</si>
  <si>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</si>
  <si>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</si>
  <si>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</si>
  <si>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</si>
  <si>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</si>
  <si>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</si>
  <si>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</si>
  <si>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</si>
  <si>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</si>
  <si>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</si>
  <si>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</si>
  <si>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</si>
  <si>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</si>
  <si>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</si>
  <si>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</si>
  <si>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</si>
  <si>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</si>
  <si>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</si>
  <si>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</si>
  <si>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</si>
  <si>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</si>
  <si>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</si>
  <si>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</si>
  <si>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</si>
  <si>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</si>
  <si>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</si>
  <si>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</si>
  <si>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</si>
  <si>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</si>
  <si>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</si>
  <si>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</si>
  <si>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</si>
  <si>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</si>
  <si>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</si>
  <si>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</si>
  <si>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</si>
  <si>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</si>
  <si>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</si>
  <si>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</si>
  <si>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</si>
  <si>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</si>
  <si>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</si>
  <si>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</si>
  <si>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</si>
  <si>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</si>
  <si>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</si>
  <si>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</si>
  <si>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</si>
  <si>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</si>
  <si>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</si>
  <si>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</si>
  <si>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</si>
  <si>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</si>
  <si>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</si>
  <si>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</si>
  <si>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</si>
  <si>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</si>
  <si>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</si>
  <si>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</si>
  <si>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</si>
  <si>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</si>
  <si>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</si>
  <si>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</si>
  <si>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</si>
  <si>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</si>
  <si>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</si>
  <si>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</si>
  <si>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</si>
  <si>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</si>
  <si>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</si>
  <si>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</si>
  <si>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</si>
  <si>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</si>
  <si>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</si>
  <si>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</si>
  <si>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</si>
  <si>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</si>
  <si>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</si>
  <si>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</si>
  <si>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</si>
  <si>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</si>
  <si>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</si>
  <si>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</si>
  <si>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</si>
  <si>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</si>
  <si>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</si>
  <si>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</si>
  <si>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</si>
  <si>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</si>
  <si>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</si>
  <si>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</si>
  <si>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</si>
  <si>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</si>
  <si>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</si>
  <si>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</si>
  <si>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</si>
  <si>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</si>
  <si>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</si>
  <si>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</si>
  <si>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</si>
  <si>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</si>
  <si>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</si>
  <si>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</si>
  <si>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</si>
  <si>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</si>
  <si>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</si>
  <si>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</si>
  <si>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</si>
  <si>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</si>
  <si>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</si>
  <si>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</si>
  <si>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</si>
  <si>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</si>
  <si>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</si>
  <si>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</si>
  <si>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</si>
  <si>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</si>
  <si>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</si>
  <si>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</si>
  <si>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</si>
  <si>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</si>
  <si>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</si>
  <si>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</si>
  <si>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</si>
  <si>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</si>
  <si>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</si>
  <si>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</si>
  <si>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</si>
  <si>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</si>
  <si>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</si>
  <si>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</si>
  <si>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</si>
  <si>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</si>
  <si>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</si>
  <si>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</si>
  <si>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</si>
  <si>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</si>
  <si>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</si>
  <si>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</si>
  <si>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</si>
  <si>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</si>
  <si>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</si>
  <si>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</si>
  <si>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</si>
  <si>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</si>
  <si>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</si>
  <si>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</si>
  <si>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</si>
  <si>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</si>
  <si>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</si>
  <si>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</si>
  <si>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</si>
  <si>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</si>
  <si>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</si>
  <si>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</si>
  <si>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</si>
  <si>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</si>
  <si>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</si>
  <si>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</si>
  <si>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</si>
  <si>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</si>
  <si>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</si>
  <si>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</si>
  <si>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</si>
  <si>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</si>
  <si>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</si>
  <si>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</si>
  <si>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</si>
  <si>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</si>
  <si>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</si>
  <si>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</si>
  <si>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</si>
  <si>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</si>
  <si>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</si>
  <si>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</si>
  <si>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</si>
  <si>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</si>
  <si>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</si>
  <si>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</si>
  <si>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</si>
  <si>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</si>
  <si>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</si>
  <si>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</si>
  <si>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</si>
  <si>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</si>
  <si>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</si>
  <si>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</si>
  <si>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</si>
  <si>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</si>
  <si>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</si>
  <si>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</si>
  <si>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</si>
  <si>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</si>
  <si>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</si>
  <si>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</si>
  <si>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</si>
  <si>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</si>
  <si>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</si>
  <si>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</si>
  <si>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</si>
  <si>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</si>
  <si>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</si>
  <si>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</si>
  <si>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</si>
  <si>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</si>
  <si>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</si>
  <si>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</si>
  <si>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</si>
  <si>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</si>
  <si>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</si>
  <si>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</si>
  <si>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</si>
  <si>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</si>
  <si>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</si>
  <si>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</si>
  <si>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</si>
  <si>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</si>
  <si>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</si>
  <si>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</si>
  <si>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</si>
  <si>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</si>
  <si>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</si>
  <si>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</si>
  <si>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</si>
  <si>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</si>
  <si>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</si>
  <si>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</si>
  <si>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</si>
  <si>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</si>
  <si>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</si>
  <si>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</si>
  <si>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</si>
  <si>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</si>
  <si>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</si>
  <si>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</si>
  <si>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</si>
  <si>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</si>
  <si>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</si>
  <si>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</si>
  <si>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</si>
  <si>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</si>
  <si>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</si>
  <si>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</si>
  <si>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</si>
  <si>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</si>
  <si>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</si>
  <si>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</si>
  <si>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</si>
  <si>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</si>
  <si>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</si>
  <si>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</si>
  <si>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</si>
  <si>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</si>
  <si>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</si>
  <si>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</si>
  <si>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</si>
  <si>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</si>
  <si>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</si>
  <si>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</si>
  <si>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</si>
  <si>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</si>
  <si>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</si>
  <si>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</si>
  <si>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</si>
  <si>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</si>
  <si>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</si>
  <si>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</si>
  <si>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</si>
  <si>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</si>
  <si>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</si>
  <si>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</si>
  <si>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</si>
  <si>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</si>
  <si>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</si>
  <si>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</si>
  <si>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</si>
  <si>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</si>
  <si>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</si>
  <si>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</si>
  <si>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</si>
  <si>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</si>
  <si>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</si>
  <si>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</si>
  <si>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</si>
  <si>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</si>
  <si>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</si>
  <si>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</si>
  <si>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</si>
  <si>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</si>
  <si>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</si>
  <si>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</si>
  <si>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</si>
  <si>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</si>
  <si>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</si>
  <si>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</si>
  <si>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</si>
  <si>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</si>
  <si>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</si>
  <si>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</si>
  <si>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</si>
  <si>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</si>
  <si>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</si>
  <si>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</si>
  <si>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</si>
  <si>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</si>
  <si>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</si>
  <si>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</si>
  <si>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</si>
  <si>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</si>
  <si>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</si>
  <si>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</si>
  <si>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</si>
  <si>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</si>
  <si>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</si>
  <si>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</si>
  <si>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</si>
  <si>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</si>
  <si>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</si>
  <si>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</si>
  <si>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</si>
  <si>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</si>
  <si>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</si>
  <si>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</si>
  <si>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</si>
  <si>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</si>
  <si>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</si>
  <si>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</si>
  <si>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</si>
  <si>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</si>
  <si>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</si>
  <si>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</si>
  <si>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</si>
  <si>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</si>
  <si>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</si>
  <si>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</si>
  <si>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</si>
  <si>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</si>
  <si>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</si>
  <si>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</si>
  <si>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</si>
  <si>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</si>
  <si>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</si>
  <si>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</si>
  <si>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</si>
  <si>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</si>
  <si>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</si>
  <si>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</si>
  <si>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</si>
  <si>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</si>
  <si>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</si>
  <si>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</si>
  <si>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</si>
  <si>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</si>
  <si>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</si>
  <si>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</si>
  <si>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</si>
  <si>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</si>
  <si>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</si>
  <si>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</si>
  <si>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</si>
  <si>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</si>
  <si>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</si>
  <si>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</si>
  <si>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</si>
  <si>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</si>
  <si>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</si>
  <si>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</si>
  <si>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>Зміни до показників  бюджету Новгород-Сіверської міської об’єднаної територіальної громади  на 2020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міської ради від 24 грудня 2019 року №1048 "Про бюджет  Новгород-Сіверської міської об’єднаної територіальної громади  на 2020 рік 
(код бюджету 25539000000)"</t>
  </si>
  <si>
    <t xml:space="preserve">РАЗОМ  </t>
  </si>
  <si>
    <t>У тому числі бюджет розвитк</t>
  </si>
  <si>
    <t xml:space="preserve">Видатки споживання </t>
  </si>
  <si>
    <t>1014030</t>
  </si>
  <si>
    <t>Культура</t>
  </si>
  <si>
    <t>Відділ культури, туризму та з питань діяльності ЗМІ Новгород-Сіверської міської ради</t>
  </si>
  <si>
    <t>Надання спеціальної освіти мистецькими школами</t>
  </si>
  <si>
    <t>Начальник відділу  культури, туризму, ЗМІ</t>
  </si>
  <si>
    <t>Ю.Воробей</t>
  </si>
  <si>
    <t>Додаток                                                                               до розпорядження  міського голови від  № 129-ОД  "Про внесення змін до показників бюджету               Новгород-Сіверської міської об’єднаної територіальної громади  на 2020 рік                                        (код бюджету 25539000000)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</si>
</sst>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6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0" fillId="0" borderId="0">
      <alignment/>
      <protection/>
    </xf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1" fillId="25" borderId="1" applyNumberFormat="0" applyAlignment="0" applyProtection="0"/>
    <xf numFmtId="0" fontId="102" fillId="26" borderId="2" applyNumberFormat="0" applyAlignment="0" applyProtection="0"/>
    <xf numFmtId="0" fontId="103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27" borderId="7" applyNumberFormat="0" applyAlignment="0" applyProtection="0"/>
    <xf numFmtId="0" fontId="109" fillId="0" borderId="0" applyNumberFormat="0" applyFill="0" applyBorder="0" applyAlignment="0" applyProtection="0"/>
    <xf numFmtId="0" fontId="110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3" fillId="0" borderId="9" applyNumberFormat="0" applyFill="0" applyAlignment="0" applyProtection="0"/>
    <xf numFmtId="0" fontId="28" fillId="0" borderId="0">
      <alignment/>
      <protection/>
    </xf>
    <xf numFmtId="0" fontId="114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5" fillId="31" borderId="0" applyNumberFormat="0" applyBorder="0" applyAlignment="0" applyProtection="0"/>
  </cellStyleXfs>
  <cellXfs count="70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47" fillId="36" borderId="17" xfId="59" applyNumberFormat="1" applyFont="1" applyFill="1" applyBorder="1" applyAlignment="1">
      <alignment horizontal="center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44" fillId="36" borderId="17" xfId="59" applyFont="1" applyFill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9" fontId="47" fillId="37" borderId="17" xfId="59" applyNumberFormat="1" applyFont="1" applyFill="1" applyBorder="1" applyAlignment="1">
      <alignment horizontal="center" vertical="center"/>
      <protection/>
    </xf>
    <xf numFmtId="0" fontId="47" fillId="37" borderId="17" xfId="59" applyFont="1" applyFill="1" applyBorder="1" applyAlignment="1">
      <alignment horizontal="center" vertical="center" wrapText="1"/>
      <protection/>
    </xf>
    <xf numFmtId="4" fontId="42" fillId="36" borderId="17" xfId="60" applyNumberFormat="1" applyFont="1" applyFill="1" applyBorder="1" applyAlignment="1">
      <alignment horizontal="center" vertical="center"/>
      <protection/>
    </xf>
    <xf numFmtId="4" fontId="9" fillId="36" borderId="10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4" fontId="45" fillId="36" borderId="10" xfId="68" applyNumberFormat="1" applyFont="1" applyFill="1" applyBorder="1" applyAlignment="1">
      <alignment horizontal="center" vertical="center" wrapText="1"/>
      <protection/>
    </xf>
    <xf numFmtId="4" fontId="60" fillId="37" borderId="17" xfId="60" applyNumberFormat="1" applyFont="1" applyFill="1" applyBorder="1" applyAlignment="1">
      <alignment horizontal="center"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5" fillId="36" borderId="22" xfId="68" applyNumberFormat="1" applyFont="1" applyFill="1" applyBorder="1" applyAlignment="1">
      <alignment horizontal="center" vertical="center" wrapText="1"/>
      <protection/>
    </xf>
    <xf numFmtId="4" fontId="45" fillId="36" borderId="20" xfId="68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49" fontId="47" fillId="37" borderId="23" xfId="59" applyNumberFormat="1" applyFont="1" applyFill="1" applyBorder="1" applyAlignment="1">
      <alignment horizontal="center" vertical="center"/>
      <protection/>
    </xf>
    <xf numFmtId="4" fontId="30" fillId="36" borderId="10" xfId="60" applyNumberFormat="1" applyFont="1" applyFill="1" applyBorder="1" applyAlignment="1">
      <alignment horizontal="center" vertical="center"/>
      <protection/>
    </xf>
    <xf numFmtId="0" fontId="6" fillId="37" borderId="10" xfId="0" applyFont="1" applyFill="1" applyBorder="1" applyAlignment="1">
      <alignment horizontal="center" vertical="center" wrapText="1"/>
    </xf>
    <xf numFmtId="4" fontId="36" fillId="37" borderId="17" xfId="60" applyNumberFormat="1" applyFont="1" applyFill="1" applyBorder="1" applyAlignment="1">
      <alignment horizontal="center" vertical="center" wrapText="1"/>
      <protection/>
    </xf>
    <xf numFmtId="4" fontId="6" fillId="34" borderId="10" xfId="55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7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7" fillId="0" borderId="0" xfId="59" applyFont="1" applyAlignment="1" applyProtection="1">
      <alignment vertical="top" wrapText="1"/>
      <protection locked="0"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1" xfId="60" applyFont="1" applyBorder="1" applyAlignment="1">
      <alignment horizontal="center" vertical="center" wrapText="1"/>
      <protection/>
    </xf>
    <xf numFmtId="0" fontId="20" fillId="0" borderId="62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>
      <alignment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49" fontId="35" fillId="0" borderId="64" xfId="68" applyNumberFormat="1" applyFont="1" applyBorder="1" applyAlignment="1" applyProtection="1">
      <alignment horizontal="center" vertical="center" wrapText="1"/>
      <protection locked="0"/>
    </xf>
    <xf numFmtId="49" fontId="35" fillId="0" borderId="65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6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3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3" xfId="0" applyNumberFormat="1" applyFont="1" applyFill="1" applyBorder="1" applyAlignment="1" applyProtection="1">
      <alignment horizontal="center" vertical="top" wrapText="1"/>
      <protection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8" fillId="0" borderId="70" xfId="60" applyFont="1" applyBorder="1" applyAlignment="1" applyProtection="1">
      <alignment horizontal="center" vertical="center"/>
      <protection locked="0"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90" t="s">
        <v>588</v>
      </c>
      <c r="F2" s="590"/>
      <c r="G2" s="590"/>
    </row>
    <row r="3" spans="5:7" ht="18.75" customHeight="1">
      <c r="E3" s="590"/>
      <c r="F3" s="590"/>
      <c r="G3" s="590"/>
    </row>
    <row r="4" spans="5:7" ht="86.25" customHeight="1">
      <c r="E4" s="590"/>
      <c r="F4" s="590"/>
      <c r="G4" s="590"/>
    </row>
    <row r="5" spans="1:6" ht="34.5" customHeight="1">
      <c r="A5" s="600" t="s">
        <v>471</v>
      </c>
      <c r="B5" s="600"/>
      <c r="C5" s="600"/>
      <c r="D5" s="600"/>
      <c r="E5" s="600"/>
      <c r="F5" s="600"/>
    </row>
    <row r="6" spans="1:6" ht="18.75">
      <c r="A6" s="601">
        <v>25539000000</v>
      </c>
      <c r="B6" s="601"/>
      <c r="C6" s="36"/>
      <c r="F6" s="32"/>
    </row>
    <row r="7" spans="1:6" s="5" customFormat="1" ht="20.25" customHeight="1">
      <c r="A7" s="591" t="s">
        <v>482</v>
      </c>
      <c r="B7" s="593" t="s">
        <v>535</v>
      </c>
      <c r="C7" s="593" t="s">
        <v>536</v>
      </c>
      <c r="D7" s="595" t="s">
        <v>435</v>
      </c>
      <c r="E7" s="597" t="s">
        <v>436</v>
      </c>
      <c r="F7" s="598"/>
    </row>
    <row r="8" spans="1:6" s="5" customFormat="1" ht="51.75" customHeight="1">
      <c r="A8" s="592"/>
      <c r="B8" s="594"/>
      <c r="C8" s="599"/>
      <c r="D8" s="596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1">
        <f>D10+E10</f>
        <v>53372400</v>
      </c>
      <c r="D10" s="380">
        <f>D11+D19+D24+D30+D48</f>
        <v>53330600</v>
      </c>
      <c r="E10" s="380">
        <f>E11+E19+E24+E30+E48</f>
        <v>41800</v>
      </c>
      <c r="F10" s="370"/>
    </row>
    <row r="11" spans="1:6" s="5" customFormat="1" ht="37.5">
      <c r="A11" s="20">
        <v>11000000</v>
      </c>
      <c r="B11" s="25" t="s">
        <v>439</v>
      </c>
      <c r="C11" s="381">
        <f aca="true" t="shared" si="0" ref="C11:C100">D11+E11</f>
        <v>34038800</v>
      </c>
      <c r="D11" s="380">
        <f>SUM(D12,D17)</f>
        <v>34038800</v>
      </c>
      <c r="E11" s="371"/>
      <c r="F11" s="371"/>
    </row>
    <row r="12" spans="1:6" ht="18.75">
      <c r="A12" s="20">
        <v>11010000</v>
      </c>
      <c r="B12" s="25" t="s">
        <v>502</v>
      </c>
      <c r="C12" s="381">
        <f t="shared" si="0"/>
        <v>34032800</v>
      </c>
      <c r="D12" s="380">
        <f>SUM(D13,D14,D15,D16,)</f>
        <v>34032800</v>
      </c>
      <c r="E12" s="371"/>
      <c r="F12" s="371"/>
    </row>
    <row r="13" spans="1:6" ht="47.25">
      <c r="A13" s="10">
        <v>11010100</v>
      </c>
      <c r="B13" s="41" t="s">
        <v>10</v>
      </c>
      <c r="C13" s="381">
        <f t="shared" si="0"/>
        <v>30353800</v>
      </c>
      <c r="D13" s="388">
        <v>30353800</v>
      </c>
      <c r="E13" s="373"/>
      <c r="F13" s="373"/>
    </row>
    <row r="14" spans="1:6" ht="61.5" customHeight="1">
      <c r="A14" s="7">
        <v>11010200</v>
      </c>
      <c r="B14" s="54" t="s">
        <v>12</v>
      </c>
      <c r="C14" s="381">
        <f t="shared" si="0"/>
        <v>3050000</v>
      </c>
      <c r="D14" s="388">
        <v>3050000</v>
      </c>
      <c r="E14" s="373"/>
      <c r="F14" s="373"/>
    </row>
    <row r="15" spans="1:6" ht="47.25">
      <c r="A15" s="10">
        <v>11010400</v>
      </c>
      <c r="B15" s="55" t="s">
        <v>0</v>
      </c>
      <c r="C15" s="381">
        <f t="shared" si="0"/>
        <v>590000</v>
      </c>
      <c r="D15" s="388">
        <v>590000</v>
      </c>
      <c r="E15" s="373"/>
      <c r="F15" s="373"/>
    </row>
    <row r="16" spans="1:6" ht="31.5">
      <c r="A16" s="7">
        <v>11010500</v>
      </c>
      <c r="B16" s="56" t="s">
        <v>13</v>
      </c>
      <c r="C16" s="381">
        <f t="shared" si="0"/>
        <v>39000</v>
      </c>
      <c r="D16" s="388">
        <v>39000</v>
      </c>
      <c r="E16" s="373"/>
      <c r="F16" s="373"/>
    </row>
    <row r="17" spans="1:6" ht="18" customHeight="1">
      <c r="A17" s="20">
        <v>11020000</v>
      </c>
      <c r="B17" s="25" t="s">
        <v>440</v>
      </c>
      <c r="C17" s="381">
        <f t="shared" si="0"/>
        <v>6000</v>
      </c>
      <c r="D17" s="380">
        <f>D18</f>
        <v>6000</v>
      </c>
      <c r="E17" s="371"/>
      <c r="F17" s="371"/>
    </row>
    <row r="18" spans="1:6" s="6" customFormat="1" ht="31.5">
      <c r="A18" s="7">
        <v>11020200</v>
      </c>
      <c r="B18" s="4" t="s">
        <v>504</v>
      </c>
      <c r="C18" s="381">
        <f t="shared" si="0"/>
        <v>6000</v>
      </c>
      <c r="D18" s="388">
        <v>6000</v>
      </c>
      <c r="E18" s="372"/>
      <c r="F18" s="372"/>
    </row>
    <row r="19" spans="1:6" s="5" customFormat="1" ht="37.5">
      <c r="A19" s="20">
        <v>13000000</v>
      </c>
      <c r="B19" s="25" t="s">
        <v>9</v>
      </c>
      <c r="C19" s="381">
        <f t="shared" si="0"/>
        <v>13300</v>
      </c>
      <c r="D19" s="380">
        <f>SUM(D20,D22)</f>
        <v>13300</v>
      </c>
      <c r="E19" s="371"/>
      <c r="F19" s="371"/>
    </row>
    <row r="20" spans="1:6" s="5" customFormat="1" ht="21" customHeight="1">
      <c r="A20" s="20">
        <v>13010000</v>
      </c>
      <c r="B20" s="25" t="s">
        <v>518</v>
      </c>
      <c r="C20" s="381">
        <f t="shared" si="0"/>
        <v>500</v>
      </c>
      <c r="D20" s="390">
        <v>500</v>
      </c>
      <c r="E20" s="371"/>
      <c r="F20" s="371"/>
    </row>
    <row r="21" spans="1:6" s="6" customFormat="1" ht="63">
      <c r="A21" s="7">
        <v>13010200</v>
      </c>
      <c r="B21" s="4" t="s">
        <v>369</v>
      </c>
      <c r="C21" s="381">
        <f t="shared" si="0"/>
        <v>500</v>
      </c>
      <c r="D21" s="388">
        <v>500</v>
      </c>
      <c r="E21" s="372"/>
      <c r="F21" s="372"/>
    </row>
    <row r="22" spans="1:6" s="6" customFormat="1" ht="18.75">
      <c r="A22" s="20">
        <v>13030000</v>
      </c>
      <c r="B22" s="25" t="s">
        <v>331</v>
      </c>
      <c r="C22" s="381">
        <f t="shared" si="0"/>
        <v>12800</v>
      </c>
      <c r="D22" s="380">
        <v>12800</v>
      </c>
      <c r="E22" s="371"/>
      <c r="F22" s="371"/>
    </row>
    <row r="23" spans="1:6" s="6" customFormat="1" ht="31.5">
      <c r="A23" s="7">
        <v>13030100</v>
      </c>
      <c r="B23" s="4" t="s">
        <v>332</v>
      </c>
      <c r="C23" s="381">
        <f t="shared" si="0"/>
        <v>12800</v>
      </c>
      <c r="D23" s="388">
        <v>12800</v>
      </c>
      <c r="E23" s="372"/>
      <c r="F23" s="372"/>
    </row>
    <row r="24" spans="1:6" s="45" customFormat="1" ht="18.75">
      <c r="A24" s="385">
        <v>14000000</v>
      </c>
      <c r="B24" s="385" t="s">
        <v>531</v>
      </c>
      <c r="C24" s="381">
        <f t="shared" si="0"/>
        <v>2675000</v>
      </c>
      <c r="D24" s="380">
        <f>SUM(D25,D27,D29)</f>
        <v>2675000</v>
      </c>
      <c r="E24" s="374"/>
      <c r="F24" s="374"/>
    </row>
    <row r="25" spans="1:6" s="45" customFormat="1" ht="37.5">
      <c r="A25" s="385">
        <v>14020000</v>
      </c>
      <c r="B25" s="386" t="s">
        <v>532</v>
      </c>
      <c r="C25" s="381">
        <f t="shared" si="0"/>
        <v>170000</v>
      </c>
      <c r="D25" s="380">
        <v>170000</v>
      </c>
      <c r="E25" s="374"/>
      <c r="F25" s="374"/>
    </row>
    <row r="26" spans="1:6" s="45" customFormat="1" ht="18.75">
      <c r="A26" s="59">
        <v>14021900</v>
      </c>
      <c r="B26" s="59" t="s">
        <v>533</v>
      </c>
      <c r="C26" s="381">
        <f t="shared" si="0"/>
        <v>170000</v>
      </c>
      <c r="D26" s="380">
        <v>170000</v>
      </c>
      <c r="E26" s="374"/>
      <c r="F26" s="374"/>
    </row>
    <row r="27" spans="1:6" s="45" customFormat="1" ht="56.25">
      <c r="A27" s="385">
        <v>14030000</v>
      </c>
      <c r="B27" s="386" t="s">
        <v>534</v>
      </c>
      <c r="C27" s="381">
        <f t="shared" si="0"/>
        <v>720000</v>
      </c>
      <c r="D27" s="380">
        <v>720000</v>
      </c>
      <c r="E27" s="374"/>
      <c r="F27" s="374"/>
    </row>
    <row r="28" spans="1:6" s="45" customFormat="1" ht="18.75">
      <c r="A28" s="59">
        <v>14031900</v>
      </c>
      <c r="B28" s="59" t="s">
        <v>533</v>
      </c>
      <c r="C28" s="381">
        <f t="shared" si="0"/>
        <v>720000</v>
      </c>
      <c r="D28" s="380">
        <v>720000</v>
      </c>
      <c r="E28" s="374"/>
      <c r="F28" s="374"/>
    </row>
    <row r="29" spans="1:6" s="45" customFormat="1" ht="56.25">
      <c r="A29" s="20">
        <v>14040000</v>
      </c>
      <c r="B29" s="25" t="s">
        <v>529</v>
      </c>
      <c r="C29" s="381">
        <f t="shared" si="0"/>
        <v>1785000</v>
      </c>
      <c r="D29" s="380">
        <v>1785000</v>
      </c>
      <c r="E29" s="374"/>
      <c r="F29" s="374"/>
    </row>
    <row r="30" spans="1:6" ht="18" customHeight="1">
      <c r="A30" s="20">
        <v>18000000</v>
      </c>
      <c r="B30" s="25" t="s">
        <v>525</v>
      </c>
      <c r="C30" s="381">
        <f t="shared" si="0"/>
        <v>16603500</v>
      </c>
      <c r="D30" s="380">
        <f>D31+D41+D44</f>
        <v>16603500</v>
      </c>
      <c r="E30" s="371"/>
      <c r="F30" s="371"/>
    </row>
    <row r="31" spans="1:6" ht="18" customHeight="1">
      <c r="A31" s="20">
        <v>18010000</v>
      </c>
      <c r="B31" s="25" t="s">
        <v>526</v>
      </c>
      <c r="C31" s="381">
        <f t="shared" si="0"/>
        <v>10001500</v>
      </c>
      <c r="D31" s="380">
        <f>D32+D33+D34+D35+D36+D37+D38+D39+D40</f>
        <v>10001500</v>
      </c>
      <c r="E31" s="372"/>
      <c r="F31" s="372"/>
    </row>
    <row r="32" spans="1:6" ht="45.75" customHeight="1">
      <c r="A32" s="10">
        <v>18010100</v>
      </c>
      <c r="B32" s="41" t="s">
        <v>541</v>
      </c>
      <c r="C32" s="391">
        <f t="shared" si="0"/>
        <v>5800</v>
      </c>
      <c r="D32" s="388">
        <v>5800</v>
      </c>
      <c r="E32" s="372"/>
      <c r="F32" s="372"/>
    </row>
    <row r="33" spans="1:6" ht="47.25">
      <c r="A33" s="10">
        <v>18010200</v>
      </c>
      <c r="B33" s="41" t="s">
        <v>527</v>
      </c>
      <c r="C33" s="391">
        <f t="shared" si="0"/>
        <v>4800</v>
      </c>
      <c r="D33" s="388">
        <v>4800</v>
      </c>
      <c r="E33" s="188"/>
      <c r="F33" s="372"/>
    </row>
    <row r="34" spans="1:6" ht="47.25">
      <c r="A34" s="10">
        <v>18010300</v>
      </c>
      <c r="B34" s="41" t="s">
        <v>14</v>
      </c>
      <c r="C34" s="391">
        <f t="shared" si="0"/>
        <v>8000</v>
      </c>
      <c r="D34" s="388">
        <v>8000</v>
      </c>
      <c r="E34" s="372"/>
      <c r="F34" s="372"/>
    </row>
    <row r="35" spans="1:6" ht="47.25">
      <c r="A35" s="10">
        <v>18010400</v>
      </c>
      <c r="B35" s="41" t="s">
        <v>530</v>
      </c>
      <c r="C35" s="391">
        <f>SUM(D35,E35)</f>
        <v>573600</v>
      </c>
      <c r="D35" s="388">
        <v>573600</v>
      </c>
      <c r="E35" s="372" t="s">
        <v>16</v>
      </c>
      <c r="F35" s="372"/>
    </row>
    <row r="36" spans="1:6" s="44" customFormat="1" ht="18.75">
      <c r="A36" s="10">
        <v>18010500</v>
      </c>
      <c r="B36" s="41" t="s">
        <v>483</v>
      </c>
      <c r="C36" s="387">
        <f t="shared" si="0"/>
        <v>5520000</v>
      </c>
      <c r="D36" s="388">
        <v>5520000</v>
      </c>
      <c r="E36" s="372"/>
      <c r="F36" s="372"/>
    </row>
    <row r="37" spans="1:6" s="44" customFormat="1" ht="18.75">
      <c r="A37" s="10">
        <v>18010600</v>
      </c>
      <c r="B37" s="41" t="s">
        <v>484</v>
      </c>
      <c r="C37" s="387">
        <f t="shared" si="0"/>
        <v>2769300</v>
      </c>
      <c r="D37" s="388">
        <v>2769300</v>
      </c>
      <c r="E37" s="372"/>
      <c r="F37" s="372"/>
    </row>
    <row r="38" spans="1:6" s="44" customFormat="1" ht="18.75">
      <c r="A38" s="10">
        <v>18010700</v>
      </c>
      <c r="B38" s="41" t="s">
        <v>498</v>
      </c>
      <c r="C38" s="387">
        <f t="shared" si="0"/>
        <v>320000</v>
      </c>
      <c r="D38" s="388">
        <v>320000</v>
      </c>
      <c r="E38" s="372"/>
      <c r="F38" s="372"/>
    </row>
    <row r="39" spans="1:6" s="44" customFormat="1" ht="18.75">
      <c r="A39" s="10">
        <v>18010900</v>
      </c>
      <c r="B39" s="41" t="s">
        <v>499</v>
      </c>
      <c r="C39" s="387">
        <f t="shared" si="0"/>
        <v>800000</v>
      </c>
      <c r="D39" s="388">
        <v>800000</v>
      </c>
      <c r="E39" s="372"/>
      <c r="F39" s="372"/>
    </row>
    <row r="40" spans="1:6" s="44" customFormat="1" ht="18.75">
      <c r="A40" s="10">
        <v>18011000</v>
      </c>
      <c r="B40" s="41" t="s">
        <v>528</v>
      </c>
      <c r="C40" s="387">
        <f t="shared" si="0"/>
        <v>0</v>
      </c>
      <c r="D40" s="388"/>
      <c r="E40" s="372"/>
      <c r="F40" s="372"/>
    </row>
    <row r="41" spans="1:6" s="52" customFormat="1" ht="18" customHeight="1">
      <c r="A41" s="393">
        <v>18030000</v>
      </c>
      <c r="B41" s="394" t="s">
        <v>503</v>
      </c>
      <c r="C41" s="391">
        <f t="shared" si="0"/>
        <v>25000</v>
      </c>
      <c r="D41" s="392">
        <f>SUM(D42:D43)</f>
        <v>25000</v>
      </c>
      <c r="E41" s="373"/>
      <c r="F41" s="373"/>
    </row>
    <row r="42" spans="1:6" ht="18" customHeight="1">
      <c r="A42" s="7">
        <v>18030100</v>
      </c>
      <c r="B42" s="4" t="s">
        <v>506</v>
      </c>
      <c r="C42" s="387">
        <f t="shared" si="0"/>
        <v>20800</v>
      </c>
      <c r="D42" s="388">
        <v>20800</v>
      </c>
      <c r="E42" s="372"/>
      <c r="F42" s="372"/>
    </row>
    <row r="43" spans="1:6" ht="18" customHeight="1">
      <c r="A43" s="7">
        <v>18030200</v>
      </c>
      <c r="B43" s="4" t="s">
        <v>507</v>
      </c>
      <c r="C43" s="387">
        <f t="shared" si="0"/>
        <v>4200</v>
      </c>
      <c r="D43" s="388">
        <v>4200</v>
      </c>
      <c r="E43" s="372"/>
      <c r="F43" s="372"/>
    </row>
    <row r="44" spans="1:6" s="44" customFormat="1" ht="18" customHeight="1">
      <c r="A44" s="393">
        <v>18050000</v>
      </c>
      <c r="B44" s="394" t="s">
        <v>508</v>
      </c>
      <c r="C44" s="391">
        <f t="shared" si="0"/>
        <v>6577000</v>
      </c>
      <c r="D44" s="392">
        <f>SUM(D45,D46,D47)</f>
        <v>6577000</v>
      </c>
      <c r="E44" s="375"/>
      <c r="F44" s="375"/>
    </row>
    <row r="45" spans="1:6" ht="18" customHeight="1">
      <c r="A45" s="7">
        <v>18050300</v>
      </c>
      <c r="B45" s="4" t="s">
        <v>509</v>
      </c>
      <c r="C45" s="387">
        <f t="shared" si="0"/>
        <v>390000</v>
      </c>
      <c r="D45" s="388">
        <v>390000</v>
      </c>
      <c r="E45" s="373"/>
      <c r="F45" s="373"/>
    </row>
    <row r="46" spans="1:6" ht="18" customHeight="1">
      <c r="A46" s="10">
        <v>18050400</v>
      </c>
      <c r="B46" s="41" t="s">
        <v>510</v>
      </c>
      <c r="C46" s="387">
        <f t="shared" si="0"/>
        <v>5955000</v>
      </c>
      <c r="D46" s="388">
        <v>5955000</v>
      </c>
      <c r="E46" s="373"/>
      <c r="F46" s="373"/>
    </row>
    <row r="47" spans="1:11" ht="69.75" customHeight="1">
      <c r="A47" s="8">
        <v>18050500</v>
      </c>
      <c r="B47" s="56" t="s">
        <v>1</v>
      </c>
      <c r="C47" s="387">
        <f t="shared" si="0"/>
        <v>232000</v>
      </c>
      <c r="D47" s="388">
        <v>232000</v>
      </c>
      <c r="E47" s="378">
        <v>0</v>
      </c>
      <c r="F47" s="37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1">
        <f t="shared" si="0"/>
        <v>41800</v>
      </c>
      <c r="D48" s="380">
        <f>D49</f>
        <v>0</v>
      </c>
      <c r="E48" s="190">
        <f>E49</f>
        <v>41800</v>
      </c>
      <c r="F48" s="371"/>
    </row>
    <row r="49" spans="1:6" ht="18" customHeight="1">
      <c r="A49" s="20">
        <v>19010000</v>
      </c>
      <c r="B49" s="25" t="s">
        <v>512</v>
      </c>
      <c r="C49" s="391">
        <f t="shared" si="0"/>
        <v>41800</v>
      </c>
      <c r="D49" s="392">
        <f>SUM(D50:D52)</f>
        <v>0</v>
      </c>
      <c r="E49" s="378">
        <f>SUM(E50,E51,E52)</f>
        <v>41800</v>
      </c>
      <c r="F49" s="373"/>
    </row>
    <row r="50" spans="1:6" ht="47.25">
      <c r="A50" s="7">
        <v>19010100</v>
      </c>
      <c r="B50" s="4" t="s">
        <v>513</v>
      </c>
      <c r="C50" s="387">
        <f t="shared" si="0"/>
        <v>20300</v>
      </c>
      <c r="D50" s="388"/>
      <c r="E50" s="379">
        <v>20300</v>
      </c>
      <c r="F50" s="373"/>
    </row>
    <row r="51" spans="1:6" ht="31.5">
      <c r="A51" s="10">
        <v>19010200</v>
      </c>
      <c r="B51" s="41" t="s">
        <v>519</v>
      </c>
      <c r="C51" s="387">
        <f t="shared" si="0"/>
        <v>2700</v>
      </c>
      <c r="D51" s="388"/>
      <c r="E51" s="378">
        <v>2700</v>
      </c>
      <c r="F51" s="373"/>
    </row>
    <row r="52" spans="1:6" ht="47.25">
      <c r="A52" s="7">
        <v>19010300</v>
      </c>
      <c r="B52" s="4" t="s">
        <v>520</v>
      </c>
      <c r="C52" s="387">
        <f t="shared" si="0"/>
        <v>18800</v>
      </c>
      <c r="D52" s="388"/>
      <c r="E52" s="379">
        <v>18800</v>
      </c>
      <c r="F52" s="373"/>
    </row>
    <row r="53" spans="1:6" s="24" customFormat="1" ht="18" customHeight="1">
      <c r="A53" s="20">
        <v>20000000</v>
      </c>
      <c r="B53" s="38" t="s">
        <v>441</v>
      </c>
      <c r="C53" s="381">
        <f t="shared" si="0"/>
        <v>2004150</v>
      </c>
      <c r="D53" s="380">
        <f>D54+D58+D70+D75</f>
        <v>939500</v>
      </c>
      <c r="E53" s="380">
        <f>E54+E58+E70+E75</f>
        <v>1064650</v>
      </c>
      <c r="F53" s="380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1">
        <f t="shared" si="0"/>
        <v>43000</v>
      </c>
      <c r="D54" s="380">
        <f>SUM(D55:D56)</f>
        <v>43000</v>
      </c>
      <c r="E54" s="371"/>
      <c r="F54" s="371"/>
    </row>
    <row r="55" spans="1:6" s="5" customFormat="1" ht="42" customHeight="1">
      <c r="A55" s="10">
        <v>21010300</v>
      </c>
      <c r="B55" s="55" t="s">
        <v>2</v>
      </c>
      <c r="C55" s="381">
        <f t="shared" si="0"/>
        <v>8000</v>
      </c>
      <c r="D55" s="388">
        <v>8000</v>
      </c>
      <c r="E55" s="372"/>
      <c r="F55" s="372"/>
    </row>
    <row r="56" spans="1:6" ht="18.75" customHeight="1">
      <c r="A56" s="8">
        <v>21080000</v>
      </c>
      <c r="B56" s="3" t="s">
        <v>447</v>
      </c>
      <c r="C56" s="391">
        <f t="shared" si="0"/>
        <v>35000</v>
      </c>
      <c r="D56" s="392">
        <v>35000</v>
      </c>
      <c r="E56" s="373"/>
      <c r="F56" s="373"/>
    </row>
    <row r="57" spans="1:6" s="6" customFormat="1" ht="18" customHeight="1">
      <c r="A57" s="7">
        <v>21081100</v>
      </c>
      <c r="B57" s="4" t="s">
        <v>456</v>
      </c>
      <c r="C57" s="387">
        <f t="shared" si="0"/>
        <v>35000</v>
      </c>
      <c r="D57" s="388">
        <v>35000</v>
      </c>
      <c r="E57" s="372"/>
      <c r="F57" s="372"/>
    </row>
    <row r="58" spans="1:6" s="5" customFormat="1" ht="37.5">
      <c r="A58" s="20">
        <v>22000000</v>
      </c>
      <c r="B58" s="25" t="s">
        <v>443</v>
      </c>
      <c r="C58" s="381">
        <f t="shared" si="0"/>
        <v>888500</v>
      </c>
      <c r="D58" s="380">
        <f>SUM(D61,D65,D67)</f>
        <v>888500</v>
      </c>
      <c r="E58" s="371"/>
      <c r="F58" s="371"/>
    </row>
    <row r="59" spans="1:6" s="5" customFormat="1" ht="18.75" hidden="1">
      <c r="A59" s="393">
        <v>22010000</v>
      </c>
      <c r="B59" s="394" t="s">
        <v>505</v>
      </c>
      <c r="C59" s="369">
        <f t="shared" si="0"/>
        <v>0</v>
      </c>
      <c r="D59" s="370">
        <f>D60</f>
        <v>0</v>
      </c>
      <c r="E59" s="371"/>
      <c r="F59" s="371"/>
    </row>
    <row r="60" spans="1:6" s="5" customFormat="1" ht="56.25" hidden="1">
      <c r="A60" s="395">
        <v>22010300</v>
      </c>
      <c r="B60" s="396" t="s">
        <v>521</v>
      </c>
      <c r="C60" s="369">
        <f t="shared" si="0"/>
        <v>0</v>
      </c>
      <c r="D60" s="370"/>
      <c r="E60" s="371"/>
      <c r="F60" s="371"/>
    </row>
    <row r="61" spans="1:6" s="5" customFormat="1" ht="20.25" customHeight="1">
      <c r="A61" s="20">
        <v>2201000</v>
      </c>
      <c r="B61" s="25" t="s">
        <v>11</v>
      </c>
      <c r="C61" s="381">
        <f>SUM(C62:C64)</f>
        <v>779000</v>
      </c>
      <c r="D61" s="380">
        <f>SUM(D62,D63,D64)</f>
        <v>779000</v>
      </c>
      <c r="E61" s="371"/>
      <c r="F61" s="371"/>
    </row>
    <row r="62" spans="1:6" s="5" customFormat="1" ht="53.25" customHeight="1">
      <c r="A62" s="191">
        <v>22010300</v>
      </c>
      <c r="B62" s="191" t="s">
        <v>516</v>
      </c>
      <c r="C62" s="381">
        <f t="shared" si="0"/>
        <v>17000</v>
      </c>
      <c r="D62" s="380">
        <v>17000</v>
      </c>
      <c r="E62" s="371"/>
      <c r="F62" s="371"/>
    </row>
    <row r="63" spans="1:6" s="5" customFormat="1" ht="19.5" customHeight="1">
      <c r="A63" s="57">
        <v>22012500</v>
      </c>
      <c r="B63" s="58" t="s">
        <v>3</v>
      </c>
      <c r="C63" s="381">
        <f t="shared" si="0"/>
        <v>480000</v>
      </c>
      <c r="D63" s="390">
        <v>480000</v>
      </c>
      <c r="E63" s="374"/>
      <c r="F63" s="374"/>
    </row>
    <row r="64" spans="1:6" s="5" customFormat="1" ht="34.5" customHeight="1">
      <c r="A64" s="192">
        <v>22012600</v>
      </c>
      <c r="B64" s="191" t="s">
        <v>517</v>
      </c>
      <c r="C64" s="381">
        <f t="shared" si="0"/>
        <v>282000</v>
      </c>
      <c r="D64" s="390">
        <v>282000</v>
      </c>
      <c r="E64" s="374"/>
      <c r="F64" s="374"/>
    </row>
    <row r="65" spans="1:6" ht="37.5">
      <c r="A65" s="20">
        <v>22080000</v>
      </c>
      <c r="B65" s="25" t="s">
        <v>481</v>
      </c>
      <c r="C65" s="381">
        <f t="shared" si="0"/>
        <v>102000</v>
      </c>
      <c r="D65" s="380">
        <f>D66</f>
        <v>102000</v>
      </c>
      <c r="E65" s="371"/>
      <c r="F65" s="371"/>
    </row>
    <row r="66" spans="1:6" s="6" customFormat="1" ht="31.5">
      <c r="A66" s="10">
        <v>22080400</v>
      </c>
      <c r="B66" s="41" t="s">
        <v>444</v>
      </c>
      <c r="C66" s="391">
        <f t="shared" si="0"/>
        <v>102000</v>
      </c>
      <c r="D66" s="388">
        <v>102000</v>
      </c>
      <c r="E66" s="372"/>
      <c r="F66" s="372"/>
    </row>
    <row r="67" spans="1:6" ht="18" customHeight="1">
      <c r="A67" s="20">
        <v>22090000</v>
      </c>
      <c r="B67" s="25" t="s">
        <v>445</v>
      </c>
      <c r="C67" s="381">
        <f t="shared" si="0"/>
        <v>7500</v>
      </c>
      <c r="D67" s="380">
        <f>SUM(D68,D69)</f>
        <v>7500</v>
      </c>
      <c r="E67" s="371"/>
      <c r="F67" s="371"/>
    </row>
    <row r="68" spans="1:6" ht="47.25">
      <c r="A68" s="10">
        <v>22090100</v>
      </c>
      <c r="B68" s="41" t="s">
        <v>500</v>
      </c>
      <c r="C68" s="387">
        <f t="shared" si="0"/>
        <v>6500</v>
      </c>
      <c r="D68" s="388">
        <v>6500</v>
      </c>
      <c r="E68" s="373"/>
      <c r="F68" s="373"/>
    </row>
    <row r="69" spans="1:6" ht="47.25">
      <c r="A69" s="59">
        <v>22090400</v>
      </c>
      <c r="B69" s="54" t="s">
        <v>480</v>
      </c>
      <c r="C69" s="387">
        <f t="shared" si="0"/>
        <v>1000</v>
      </c>
      <c r="D69" s="388">
        <v>1000</v>
      </c>
      <c r="E69" s="373"/>
      <c r="F69" s="373"/>
    </row>
    <row r="70" spans="1:6" s="5" customFormat="1" ht="18" customHeight="1">
      <c r="A70" s="20">
        <v>24000000</v>
      </c>
      <c r="B70" s="25" t="s">
        <v>446</v>
      </c>
      <c r="C70" s="381">
        <f t="shared" si="0"/>
        <v>13500</v>
      </c>
      <c r="D70" s="380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1">
        <f t="shared" si="0"/>
        <v>8500</v>
      </c>
      <c r="D71" s="380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1">
        <f t="shared" si="0"/>
        <v>8000</v>
      </c>
      <c r="D72" s="388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1">
        <f t="shared" si="0"/>
        <v>500</v>
      </c>
      <c r="D73" s="388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1">
        <f t="shared" si="0"/>
        <v>5000</v>
      </c>
      <c r="D74" s="392">
        <v>0</v>
      </c>
      <c r="E74" s="379">
        <v>5000</v>
      </c>
      <c r="F74" s="379">
        <v>5000</v>
      </c>
    </row>
    <row r="75" spans="1:6" s="5" customFormat="1" ht="18" customHeight="1">
      <c r="A75" s="20">
        <v>25000000</v>
      </c>
      <c r="B75" s="25" t="s">
        <v>448</v>
      </c>
      <c r="C75" s="381">
        <f t="shared" si="0"/>
        <v>1059150</v>
      </c>
      <c r="D75" s="380"/>
      <c r="E75" s="190">
        <v>1059150</v>
      </c>
      <c r="F75" s="371"/>
    </row>
    <row r="76" spans="1:6" s="24" customFormat="1" ht="18" customHeight="1">
      <c r="A76" s="20">
        <v>30000000</v>
      </c>
      <c r="B76" s="25" t="s">
        <v>454</v>
      </c>
      <c r="C76" s="381">
        <f t="shared" si="0"/>
        <v>0</v>
      </c>
      <c r="D76" s="380">
        <f>D77</f>
        <v>0</v>
      </c>
      <c r="E76" s="380">
        <f>E78</f>
        <v>0</v>
      </c>
      <c r="F76" s="380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1">
        <f t="shared" si="0"/>
        <v>0</v>
      </c>
      <c r="D77" s="388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1">
        <f t="shared" si="0"/>
        <v>0</v>
      </c>
      <c r="D78" s="380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1">
        <f t="shared" si="0"/>
        <v>0</v>
      </c>
      <c r="D79" s="380"/>
      <c r="E79" s="378">
        <f>E80</f>
        <v>0</v>
      </c>
      <c r="F79" s="378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7">
        <f t="shared" si="0"/>
        <v>0</v>
      </c>
      <c r="D80" s="388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69">
        <f t="shared" si="0"/>
        <v>0</v>
      </c>
      <c r="D81" s="373"/>
      <c r="E81" s="372"/>
      <c r="F81" s="373"/>
    </row>
    <row r="82" spans="1:8" s="27" customFormat="1" ht="18" customHeight="1">
      <c r="A82" s="26"/>
      <c r="B82" s="39" t="s">
        <v>457</v>
      </c>
      <c r="C82" s="398">
        <f t="shared" si="0"/>
        <v>55376550</v>
      </c>
      <c r="D82" s="397">
        <f>D10+D53+D76</f>
        <v>54270100</v>
      </c>
      <c r="E82" s="397">
        <f>E10+E53+E76</f>
        <v>1106450</v>
      </c>
      <c r="F82" s="39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1">
        <f t="shared" si="0"/>
        <v>19558400</v>
      </c>
      <c r="D83" s="380">
        <f>D84</f>
        <v>19558400</v>
      </c>
      <c r="E83" s="370"/>
      <c r="F83" s="370"/>
    </row>
    <row r="84" spans="1:6" s="5" customFormat="1" ht="18" customHeight="1">
      <c r="A84" s="20">
        <v>41000000</v>
      </c>
      <c r="B84" s="25" t="s">
        <v>450</v>
      </c>
      <c r="C84" s="381">
        <f t="shared" si="0"/>
        <v>19558400</v>
      </c>
      <c r="D84" s="380">
        <f>D85+D87+D93+D91</f>
        <v>19558400</v>
      </c>
      <c r="E84" s="371"/>
      <c r="F84" s="371"/>
    </row>
    <row r="85" spans="1:6" ht="18" customHeight="1">
      <c r="A85" s="11">
        <v>41020000</v>
      </c>
      <c r="B85" s="16" t="s">
        <v>451</v>
      </c>
      <c r="C85" s="381">
        <f t="shared" si="0"/>
        <v>455100</v>
      </c>
      <c r="D85" s="380">
        <f>D86</f>
        <v>455100</v>
      </c>
      <c r="E85" s="190"/>
      <c r="F85" s="371"/>
    </row>
    <row r="86" spans="1:6" s="53" customFormat="1" ht="18.75">
      <c r="A86" s="10">
        <v>41020100</v>
      </c>
      <c r="B86" s="4" t="s">
        <v>522</v>
      </c>
      <c r="C86" s="387">
        <f t="shared" si="0"/>
        <v>455100</v>
      </c>
      <c r="D86" s="388">
        <v>455100</v>
      </c>
      <c r="E86" s="189"/>
      <c r="F86" s="372"/>
    </row>
    <row r="87" spans="1:6" ht="39.75" customHeight="1">
      <c r="A87" s="20">
        <v>41030000</v>
      </c>
      <c r="B87" s="25" t="s">
        <v>315</v>
      </c>
      <c r="C87" s="381">
        <f t="shared" si="0"/>
        <v>18610700</v>
      </c>
      <c r="D87" s="380">
        <f>D88+D90</f>
        <v>18610700</v>
      </c>
      <c r="E87" s="371"/>
      <c r="F87" s="371"/>
    </row>
    <row r="88" spans="1:6" s="6" customFormat="1" ht="18.75">
      <c r="A88" s="7">
        <v>41033900</v>
      </c>
      <c r="B88" s="382" t="s">
        <v>523</v>
      </c>
      <c r="C88" s="387">
        <f t="shared" si="0"/>
        <v>15922500</v>
      </c>
      <c r="D88" s="388">
        <v>15922500</v>
      </c>
      <c r="E88" s="372"/>
      <c r="F88" s="372"/>
    </row>
    <row r="89" spans="1:6" s="6" customFormat="1" ht="140.25" customHeight="1" hidden="1">
      <c r="A89" s="7">
        <v>41030700</v>
      </c>
      <c r="B89" s="4" t="s">
        <v>464</v>
      </c>
      <c r="C89" s="387">
        <f t="shared" si="0"/>
        <v>0</v>
      </c>
      <c r="D89" s="388"/>
      <c r="E89" s="372"/>
      <c r="F89" s="372"/>
    </row>
    <row r="90" spans="1:6" s="6" customFormat="1" ht="18" customHeight="1">
      <c r="A90" s="7">
        <v>41034200</v>
      </c>
      <c r="B90" s="4" t="s">
        <v>524</v>
      </c>
      <c r="C90" s="387">
        <f t="shared" si="0"/>
        <v>2688200</v>
      </c>
      <c r="D90" s="388">
        <v>2688200</v>
      </c>
      <c r="E90" s="372"/>
      <c r="F90" s="372"/>
    </row>
    <row r="91" spans="1:6" s="6" customFormat="1" ht="46.5" customHeight="1">
      <c r="A91" s="385">
        <v>41040000</v>
      </c>
      <c r="B91" s="386" t="s">
        <v>289</v>
      </c>
      <c r="C91" s="381">
        <f>SUM(D91)</f>
        <v>0</v>
      </c>
      <c r="D91" s="380">
        <f>SUM(D92)</f>
        <v>0</v>
      </c>
      <c r="E91" s="372"/>
      <c r="F91" s="372"/>
    </row>
    <row r="92" spans="1:6" s="6" customFormat="1" ht="61.5" customHeight="1">
      <c r="A92" s="474">
        <v>41040200</v>
      </c>
      <c r="B92" s="475" t="s">
        <v>290</v>
      </c>
      <c r="C92" s="387">
        <f>SUM(D92)</f>
        <v>0</v>
      </c>
      <c r="D92" s="388"/>
      <c r="E92" s="372"/>
      <c r="F92" s="372"/>
    </row>
    <row r="93" spans="1:6" s="6" customFormat="1" ht="36" customHeight="1">
      <c r="A93" s="385">
        <v>41050000</v>
      </c>
      <c r="B93" s="386" t="s">
        <v>316</v>
      </c>
      <c r="C93" s="381">
        <f>SUM(D93:E93)</f>
        <v>492600</v>
      </c>
      <c r="D93" s="380">
        <f>SUM(D94,D95,D96,D97,D98,D99,D101,D100)</f>
        <v>492600</v>
      </c>
      <c r="E93" s="372" t="s">
        <v>16</v>
      </c>
      <c r="F93" s="372"/>
    </row>
    <row r="94" spans="1:6" s="516" customFormat="1" ht="50.25" customHeight="1">
      <c r="A94" s="474">
        <v>41051200</v>
      </c>
      <c r="B94" s="475" t="s">
        <v>288</v>
      </c>
      <c r="C94" s="387">
        <f t="shared" si="0"/>
        <v>391300</v>
      </c>
      <c r="D94" s="388">
        <v>391300</v>
      </c>
      <c r="E94" s="515"/>
      <c r="F94" s="515"/>
    </row>
    <row r="95" spans="1:6" s="6" customFormat="1" ht="62.25" customHeight="1" hidden="1">
      <c r="A95" s="7">
        <v>41030700</v>
      </c>
      <c r="B95" s="4" t="s">
        <v>464</v>
      </c>
      <c r="C95" s="387">
        <f t="shared" si="0"/>
        <v>0</v>
      </c>
      <c r="D95" s="388"/>
      <c r="E95" s="372"/>
      <c r="F95" s="372"/>
    </row>
    <row r="96" spans="1:6" s="6" customFormat="1" ht="63" hidden="1">
      <c r="A96" s="384">
        <v>41050200</v>
      </c>
      <c r="B96" s="383" t="s">
        <v>317</v>
      </c>
      <c r="C96" s="387">
        <f t="shared" si="0"/>
        <v>0</v>
      </c>
      <c r="D96" s="388"/>
      <c r="E96" s="372"/>
      <c r="F96" s="372"/>
    </row>
    <row r="97" spans="1:6" s="516" customFormat="1" ht="47.25">
      <c r="A97" s="474">
        <v>41051500</v>
      </c>
      <c r="B97" s="475" t="s">
        <v>458</v>
      </c>
      <c r="C97" s="387">
        <f t="shared" si="0"/>
        <v>67000</v>
      </c>
      <c r="D97" s="388">
        <v>67000</v>
      </c>
      <c r="E97" s="515"/>
      <c r="F97" s="515"/>
    </row>
    <row r="98" spans="1:6" s="516" customFormat="1" ht="31.5" customHeight="1">
      <c r="A98" s="384">
        <v>41053900</v>
      </c>
      <c r="B98" s="383" t="s">
        <v>176</v>
      </c>
      <c r="C98" s="387">
        <f t="shared" si="0"/>
        <v>34300</v>
      </c>
      <c r="D98" s="388">
        <v>34300</v>
      </c>
      <c r="E98" s="515"/>
      <c r="F98" s="515"/>
    </row>
    <row r="99" spans="1:6" s="6" customFormat="1" ht="15.75" customHeight="1">
      <c r="A99" s="474"/>
      <c r="B99" s="475"/>
      <c r="C99" s="387">
        <f t="shared" si="0"/>
        <v>0</v>
      </c>
      <c r="D99" s="389">
        <v>0</v>
      </c>
      <c r="E99" s="376"/>
      <c r="F99" s="372"/>
    </row>
    <row r="100" spans="1:6" s="6" customFormat="1" ht="15.75" customHeight="1">
      <c r="A100" s="474"/>
      <c r="B100" s="475"/>
      <c r="C100" s="387">
        <f t="shared" si="0"/>
        <v>0</v>
      </c>
      <c r="D100" s="389">
        <v>0</v>
      </c>
      <c r="E100" s="376"/>
      <c r="F100" s="372"/>
    </row>
    <row r="101" spans="1:6" s="6" customFormat="1" ht="18.75">
      <c r="A101" s="384"/>
      <c r="B101" s="383"/>
      <c r="C101" s="387">
        <f aca="true" t="shared" si="1" ref="C101:C109">D101+E101</f>
        <v>0</v>
      </c>
      <c r="D101" s="388">
        <v>0</v>
      </c>
      <c r="E101" s="376"/>
      <c r="F101" s="372"/>
    </row>
    <row r="102" spans="1:6" ht="63" hidden="1">
      <c r="A102" s="9">
        <v>41036000</v>
      </c>
      <c r="B102" s="47" t="s">
        <v>468</v>
      </c>
      <c r="C102" s="369">
        <f t="shared" si="1"/>
        <v>0</v>
      </c>
      <c r="D102" s="373"/>
      <c r="E102" s="377"/>
      <c r="F102" s="373"/>
    </row>
    <row r="103" spans="1:6" ht="62.25" customHeight="1" hidden="1">
      <c r="A103" s="9">
        <v>41036300</v>
      </c>
      <c r="B103" s="47" t="s">
        <v>465</v>
      </c>
      <c r="C103" s="369">
        <f t="shared" si="1"/>
        <v>0</v>
      </c>
      <c r="D103" s="373"/>
      <c r="E103" s="377"/>
      <c r="F103" s="373"/>
    </row>
    <row r="104" spans="1:6" ht="62.25" customHeight="1" hidden="1">
      <c r="A104" s="9">
        <v>41037000</v>
      </c>
      <c r="B104" s="47" t="s">
        <v>466</v>
      </c>
      <c r="C104" s="369">
        <f t="shared" si="1"/>
        <v>0</v>
      </c>
      <c r="D104" s="373"/>
      <c r="E104" s="377"/>
      <c r="F104" s="373"/>
    </row>
    <row r="105" spans="1:6" ht="62.25" customHeight="1" hidden="1">
      <c r="A105" s="9">
        <v>41038000</v>
      </c>
      <c r="B105" s="47" t="s">
        <v>467</v>
      </c>
      <c r="C105" s="369">
        <f t="shared" si="1"/>
        <v>0</v>
      </c>
      <c r="D105" s="373"/>
      <c r="E105" s="377"/>
      <c r="F105" s="373"/>
    </row>
    <row r="106" spans="1:6" ht="62.25" customHeight="1" hidden="1">
      <c r="A106" s="9">
        <v>41038200</v>
      </c>
      <c r="B106" s="47" t="s">
        <v>470</v>
      </c>
      <c r="C106" s="369">
        <f t="shared" si="1"/>
        <v>0</v>
      </c>
      <c r="D106" s="373"/>
      <c r="E106" s="377"/>
      <c r="F106" s="373"/>
    </row>
    <row r="107" spans="1:6" s="5" customFormat="1" ht="15" customHeight="1" hidden="1">
      <c r="A107" s="22">
        <v>43000000</v>
      </c>
      <c r="B107" s="23" t="s">
        <v>469</v>
      </c>
      <c r="C107" s="369">
        <f t="shared" si="1"/>
        <v>0</v>
      </c>
      <c r="D107" s="371"/>
      <c r="E107" s="371">
        <f>E108</f>
        <v>0</v>
      </c>
      <c r="F107" s="371">
        <f>F108</f>
        <v>0</v>
      </c>
    </row>
    <row r="108" spans="1:6" ht="31.5" hidden="1">
      <c r="A108" s="9">
        <v>43010000</v>
      </c>
      <c r="B108" s="21" t="s">
        <v>452</v>
      </c>
      <c r="C108" s="369">
        <f t="shared" si="1"/>
        <v>0</v>
      </c>
      <c r="D108" s="373"/>
      <c r="E108" s="373">
        <v>0</v>
      </c>
      <c r="F108" s="373">
        <f>E108</f>
        <v>0</v>
      </c>
    </row>
    <row r="109" spans="1:6" s="29" customFormat="1" ht="18" customHeight="1">
      <c r="A109" s="26"/>
      <c r="B109" s="39" t="s">
        <v>453</v>
      </c>
      <c r="C109" s="398">
        <f t="shared" si="1"/>
        <v>74934950</v>
      </c>
      <c r="D109" s="397">
        <f>D82+D83</f>
        <v>73828500</v>
      </c>
      <c r="E109" s="397">
        <f>E82+E83</f>
        <v>1106450</v>
      </c>
      <c r="F109" s="397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04" t="s">
        <v>589</v>
      </c>
      <c r="F1" s="604"/>
      <c r="G1" s="473"/>
      <c r="H1" s="65"/>
    </row>
    <row r="2" spans="1:6" ht="27" customHeight="1">
      <c r="A2" s="605" t="s">
        <v>472</v>
      </c>
      <c r="B2" s="605"/>
      <c r="C2" s="605"/>
      <c r="D2" s="605"/>
      <c r="E2" s="605"/>
      <c r="F2" s="605"/>
    </row>
    <row r="3" spans="1:2" ht="25.5" customHeight="1">
      <c r="A3" s="607">
        <v>25539000000</v>
      </c>
      <c r="B3" s="607"/>
    </row>
    <row r="4" spans="1:6" ht="18">
      <c r="A4" s="606" t="s">
        <v>17</v>
      </c>
      <c r="B4" s="606" t="s">
        <v>287</v>
      </c>
      <c r="C4" s="608" t="s">
        <v>222</v>
      </c>
      <c r="D4" s="606" t="s">
        <v>435</v>
      </c>
      <c r="E4" s="606" t="s">
        <v>436</v>
      </c>
      <c r="F4" s="606"/>
    </row>
    <row r="5" spans="1:6" ht="18" customHeight="1">
      <c r="A5" s="606"/>
      <c r="B5" s="606"/>
      <c r="C5" s="609"/>
      <c r="D5" s="606"/>
      <c r="E5" s="606" t="s">
        <v>222</v>
      </c>
      <c r="F5" s="606" t="s">
        <v>18</v>
      </c>
    </row>
    <row r="6" spans="1:6" ht="23.25" customHeight="1">
      <c r="A6" s="606"/>
      <c r="B6" s="606"/>
      <c r="C6" s="610"/>
      <c r="D6" s="606"/>
      <c r="E6" s="606"/>
      <c r="F6" s="606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2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2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3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3">
        <v>185500</v>
      </c>
    </row>
    <row r="22" spans="1:6" ht="18.75" customHeight="1">
      <c r="A22" s="602" t="s">
        <v>27</v>
      </c>
      <c r="B22" s="603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C4:C6"/>
    <mergeCell ref="A22:B22"/>
    <mergeCell ref="E1:F1"/>
    <mergeCell ref="A2:F2"/>
    <mergeCell ref="E5:E6"/>
    <mergeCell ref="F5:F6"/>
    <mergeCell ref="E4:F4"/>
    <mergeCell ref="A3:B3"/>
    <mergeCell ref="A4:A6"/>
    <mergeCell ref="B4:B6"/>
    <mergeCell ref="D4:D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17" t="s">
        <v>590</v>
      </c>
      <c r="P1" s="617"/>
      <c r="Q1" s="617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11"/>
      <c r="O2" s="611"/>
      <c r="P2" s="611"/>
      <c r="Q2" s="611"/>
    </row>
    <row r="3" spans="1:17" ht="49.5" customHeight="1">
      <c r="A3" s="82"/>
      <c r="B3" s="619" t="s">
        <v>473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83" t="s">
        <v>29</v>
      </c>
    </row>
    <row r="4" spans="1:17" ht="28.5" customHeight="1">
      <c r="A4" s="82"/>
      <c r="B4" s="615">
        <v>25539000000</v>
      </c>
      <c r="C4" s="615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83"/>
    </row>
    <row r="5" spans="1:17" ht="72" customHeight="1">
      <c r="A5" s="621"/>
      <c r="B5" s="618" t="s">
        <v>383</v>
      </c>
      <c r="C5" s="618" t="s">
        <v>220</v>
      </c>
      <c r="D5" s="622" t="s">
        <v>231</v>
      </c>
      <c r="E5" s="620" t="s">
        <v>219</v>
      </c>
      <c r="F5" s="612" t="s">
        <v>435</v>
      </c>
      <c r="G5" s="612"/>
      <c r="H5" s="612"/>
      <c r="I5" s="612"/>
      <c r="J5" s="612"/>
      <c r="K5" s="612" t="s">
        <v>436</v>
      </c>
      <c r="L5" s="612"/>
      <c r="M5" s="612"/>
      <c r="N5" s="612"/>
      <c r="O5" s="612"/>
      <c r="P5" s="612"/>
      <c r="Q5" s="616" t="s">
        <v>536</v>
      </c>
    </row>
    <row r="6" spans="1:17" ht="21" customHeight="1">
      <c r="A6" s="621"/>
      <c r="B6" s="618"/>
      <c r="C6" s="618"/>
      <c r="D6" s="623"/>
      <c r="E6" s="620"/>
      <c r="F6" s="612" t="s">
        <v>222</v>
      </c>
      <c r="G6" s="612" t="s">
        <v>30</v>
      </c>
      <c r="H6" s="616" t="s">
        <v>31</v>
      </c>
      <c r="I6" s="616"/>
      <c r="J6" s="616" t="s">
        <v>32</v>
      </c>
      <c r="K6" s="612" t="s">
        <v>222</v>
      </c>
      <c r="L6" s="613" t="s">
        <v>224</v>
      </c>
      <c r="M6" s="612" t="s">
        <v>30</v>
      </c>
      <c r="N6" s="616" t="s">
        <v>31</v>
      </c>
      <c r="O6" s="616"/>
      <c r="P6" s="616" t="s">
        <v>32</v>
      </c>
      <c r="Q6" s="616"/>
    </row>
    <row r="7" spans="1:17" ht="92.25" customHeight="1">
      <c r="A7" s="621"/>
      <c r="B7" s="618"/>
      <c r="C7" s="618"/>
      <c r="D7" s="624"/>
      <c r="E7" s="620"/>
      <c r="F7" s="612"/>
      <c r="G7" s="612"/>
      <c r="H7" s="84" t="s">
        <v>33</v>
      </c>
      <c r="I7" s="84" t="s">
        <v>34</v>
      </c>
      <c r="J7" s="616"/>
      <c r="K7" s="612"/>
      <c r="L7" s="614"/>
      <c r="M7" s="612"/>
      <c r="N7" s="84" t="s">
        <v>33</v>
      </c>
      <c r="O7" s="84" t="s">
        <v>34</v>
      </c>
      <c r="P7" s="616"/>
      <c r="Q7" s="616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7">
        <v>11200000</v>
      </c>
      <c r="H12" s="418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6" t="s">
        <v>171</v>
      </c>
      <c r="C13" s="332" t="s">
        <v>310</v>
      </c>
      <c r="D13" s="98" t="s">
        <v>46</v>
      </c>
      <c r="E13" s="202" t="s">
        <v>172</v>
      </c>
      <c r="F13" s="95">
        <v>50000</v>
      </c>
      <c r="G13" s="417">
        <v>50000</v>
      </c>
      <c r="H13" s="401"/>
      <c r="I13" s="402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4" t="s">
        <v>378</v>
      </c>
      <c r="C14" s="415" t="s">
        <v>336</v>
      </c>
      <c r="D14" s="416" t="s">
        <v>378</v>
      </c>
      <c r="E14" s="304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2" t="s">
        <v>49</v>
      </c>
      <c r="C15" s="501" t="s">
        <v>48</v>
      </c>
      <c r="D15" s="307" t="s">
        <v>378</v>
      </c>
      <c r="E15" s="309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9" t="s">
        <v>226</v>
      </c>
      <c r="F16" s="95">
        <v>2100000</v>
      </c>
      <c r="G16" s="99">
        <v>2100000</v>
      </c>
      <c r="H16" s="99">
        <v>1640000</v>
      </c>
      <c r="I16" s="402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6" t="s">
        <v>385</v>
      </c>
      <c r="C17" s="306" t="s">
        <v>381</v>
      </c>
      <c r="D17" s="307" t="s">
        <v>378</v>
      </c>
      <c r="E17" s="308" t="s">
        <v>386</v>
      </c>
      <c r="F17" s="95">
        <f>F18</f>
        <v>38000</v>
      </c>
      <c r="G17" s="95">
        <f>G18</f>
        <v>38000</v>
      </c>
      <c r="H17" s="400">
        <f>H18</f>
        <v>0</v>
      </c>
      <c r="I17" s="400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0"/>
      <c r="I18" s="400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7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3">
        <f t="shared" si="6"/>
        <v>0</v>
      </c>
      <c r="I19" s="403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7">
        <v>1090</v>
      </c>
      <c r="E20" s="203" t="s">
        <v>102</v>
      </c>
      <c r="F20" s="102">
        <v>500000</v>
      </c>
      <c r="G20" s="103">
        <v>500000</v>
      </c>
      <c r="H20" s="400"/>
      <c r="I20" s="400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20" t="s">
        <v>337</v>
      </c>
      <c r="D21" s="193" t="s">
        <v>378</v>
      </c>
      <c r="E21" s="321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4" t="s">
        <v>242</v>
      </c>
      <c r="C22" s="224" t="s">
        <v>243</v>
      </c>
      <c r="D22" s="337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8">
        <v>100102</v>
      </c>
      <c r="C24" s="297" t="s">
        <v>38</v>
      </c>
      <c r="D24" s="297"/>
      <c r="E24" s="298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9" t="s">
        <v>41</v>
      </c>
      <c r="D25" s="299"/>
      <c r="E25" s="300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20" t="s">
        <v>153</v>
      </c>
      <c r="D26" s="209" t="s">
        <v>378</v>
      </c>
      <c r="E26" s="322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9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20" t="s">
        <v>573</v>
      </c>
      <c r="D30" s="209" t="s">
        <v>378</v>
      </c>
      <c r="E30" s="322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20" t="s">
        <v>153</v>
      </c>
      <c r="D32" s="209" t="s">
        <v>378</v>
      </c>
      <c r="E32" s="322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20" t="s">
        <v>323</v>
      </c>
      <c r="D34" s="323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4" t="s">
        <v>157</v>
      </c>
      <c r="C35" s="221" t="s">
        <v>156</v>
      </c>
      <c r="D35" s="307" t="s">
        <v>378</v>
      </c>
      <c r="E35" s="309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5" t="s">
        <v>159</v>
      </c>
      <c r="C36" s="326" t="s">
        <v>160</v>
      </c>
      <c r="D36" s="326" t="s">
        <v>389</v>
      </c>
      <c r="E36" s="327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8" t="s">
        <v>495</v>
      </c>
      <c r="C37" s="326" t="s">
        <v>496</v>
      </c>
      <c r="D37" s="339" t="s">
        <v>378</v>
      </c>
      <c r="E37" s="327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8" t="s">
        <v>492</v>
      </c>
      <c r="C38" s="221" t="s">
        <v>493</v>
      </c>
      <c r="D38" s="329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30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8" t="s">
        <v>163</v>
      </c>
      <c r="C40" s="221" t="s">
        <v>164</v>
      </c>
      <c r="D40" s="329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30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8" t="s">
        <v>167</v>
      </c>
      <c r="C42" s="98" t="s">
        <v>168</v>
      </c>
      <c r="D42" s="98" t="s">
        <v>45</v>
      </c>
      <c r="E42" s="331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3" t="s">
        <v>180</v>
      </c>
      <c r="D43" s="209" t="s">
        <v>378</v>
      </c>
      <c r="E43" s="334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5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399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3" t="s">
        <v>299</v>
      </c>
      <c r="C52" s="303" t="s">
        <v>343</v>
      </c>
      <c r="D52" s="303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6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3" t="s">
        <v>299</v>
      </c>
      <c r="C53" s="303" t="s">
        <v>343</v>
      </c>
      <c r="D53" s="303" t="s">
        <v>187</v>
      </c>
      <c r="E53" s="114" t="s">
        <v>562</v>
      </c>
      <c r="F53" s="115">
        <v>255800</v>
      </c>
      <c r="G53" s="115">
        <v>255800</v>
      </c>
      <c r="H53" s="115"/>
      <c r="I53" s="406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3" t="s">
        <v>299</v>
      </c>
      <c r="C54" s="303" t="s">
        <v>343</v>
      </c>
      <c r="D54" s="303" t="s">
        <v>187</v>
      </c>
      <c r="E54" s="114" t="s">
        <v>563</v>
      </c>
      <c r="F54" s="115"/>
      <c r="G54" s="115"/>
      <c r="H54" s="115"/>
      <c r="I54" s="406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4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5" t="s">
        <v>5</v>
      </c>
      <c r="C58" s="336" t="s">
        <v>4</v>
      </c>
      <c r="D58" s="227" t="s">
        <v>188</v>
      </c>
      <c r="E58" s="309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5" t="s">
        <v>395</v>
      </c>
      <c r="C59" s="336" t="s">
        <v>396</v>
      </c>
      <c r="D59" s="227" t="s">
        <v>188</v>
      </c>
      <c r="E59" s="537" t="s">
        <v>398</v>
      </c>
      <c r="F59" s="102">
        <v>28620</v>
      </c>
      <c r="G59" s="103">
        <v>28620</v>
      </c>
      <c r="H59" s="404"/>
      <c r="I59" s="404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7" t="s">
        <v>335</v>
      </c>
      <c r="F60" s="102">
        <f>F61+F63</f>
        <v>115000</v>
      </c>
      <c r="G60" s="102">
        <f aca="true" t="shared" si="23" ref="G60:P60">G61+G63</f>
        <v>115000</v>
      </c>
      <c r="H60" s="403">
        <f t="shared" si="23"/>
        <v>0</v>
      </c>
      <c r="I60" s="403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3">
        <f t="shared" si="24"/>
        <v>0</v>
      </c>
      <c r="I61" s="403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9" t="s">
        <v>55</v>
      </c>
      <c r="F62" s="102">
        <v>55000</v>
      </c>
      <c r="G62" s="103">
        <v>55000</v>
      </c>
      <c r="H62" s="399"/>
      <c r="I62" s="399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10" t="s">
        <v>56</v>
      </c>
      <c r="C63" s="310" t="s">
        <v>344</v>
      </c>
      <c r="D63" s="310" t="s">
        <v>189</v>
      </c>
      <c r="E63" s="311" t="s">
        <v>412</v>
      </c>
      <c r="F63" s="102">
        <v>60000</v>
      </c>
      <c r="G63" s="419">
        <v>60000</v>
      </c>
      <c r="H63" s="404"/>
      <c r="I63" s="404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6" t="s">
        <v>147</v>
      </c>
      <c r="C65" s="306" t="s">
        <v>346</v>
      </c>
      <c r="D65" s="307" t="s">
        <v>378</v>
      </c>
      <c r="E65" s="308" t="s">
        <v>413</v>
      </c>
      <c r="F65" s="102">
        <f>F66</f>
        <v>80000</v>
      </c>
      <c r="G65" s="102">
        <f aca="true" t="shared" si="26" ref="G65:P65">G66</f>
        <v>80000</v>
      </c>
      <c r="H65" s="403">
        <f t="shared" si="26"/>
        <v>0</v>
      </c>
      <c r="I65" s="403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4">
        <v>0</v>
      </c>
      <c r="I66" s="404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7" t="s">
        <v>378</v>
      </c>
      <c r="E67" s="309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9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20" t="s">
        <v>153</v>
      </c>
      <c r="D69" s="209" t="s">
        <v>378</v>
      </c>
      <c r="E69" s="322" t="s">
        <v>154</v>
      </c>
      <c r="F69" s="403">
        <f>F70</f>
        <v>0</v>
      </c>
      <c r="G69" s="403">
        <f aca="true" t="shared" si="28" ref="G69:P69">G70</f>
        <v>0</v>
      </c>
      <c r="H69" s="403">
        <f t="shared" si="28"/>
        <v>0</v>
      </c>
      <c r="I69" s="403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7" t="s">
        <v>489</v>
      </c>
      <c r="C70" s="224" t="s">
        <v>488</v>
      </c>
      <c r="D70" s="315" t="s">
        <v>378</v>
      </c>
      <c r="E70" s="108" t="s">
        <v>490</v>
      </c>
      <c r="F70" s="403">
        <f>F71</f>
        <v>0</v>
      </c>
      <c r="G70" s="403">
        <f aca="true" t="shared" si="29" ref="G70:P70">G71</f>
        <v>0</v>
      </c>
      <c r="H70" s="403">
        <f t="shared" si="29"/>
        <v>0</v>
      </c>
      <c r="I70" s="403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3"/>
      <c r="G71" s="404"/>
      <c r="H71" s="404"/>
      <c r="I71" s="404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6" t="s">
        <v>559</v>
      </c>
      <c r="C77" s="332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4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6" t="s">
        <v>67</v>
      </c>
      <c r="C79" s="306" t="s">
        <v>350</v>
      </c>
      <c r="D79" s="313" t="s">
        <v>378</v>
      </c>
      <c r="E79" s="308" t="s">
        <v>416</v>
      </c>
      <c r="F79" s="109">
        <f>F80+F81</f>
        <v>0</v>
      </c>
      <c r="G79" s="109">
        <f aca="true" t="shared" si="35" ref="G79:P79">G80+G81</f>
        <v>0</v>
      </c>
      <c r="H79" s="407">
        <f t="shared" si="35"/>
        <v>0</v>
      </c>
      <c r="I79" s="407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4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3"/>
      <c r="I80" s="403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4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3"/>
      <c r="I81" s="403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4" t="s">
        <v>71</v>
      </c>
      <c r="C82" s="227" t="s">
        <v>353</v>
      </c>
      <c r="D82" s="315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3">
        <f t="shared" si="36"/>
        <v>0</v>
      </c>
      <c r="I82" s="403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4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3"/>
      <c r="I83" s="403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4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3"/>
      <c r="I84" s="403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4" t="s">
        <v>77</v>
      </c>
      <c r="C85" s="107" t="s">
        <v>74</v>
      </c>
      <c r="D85" s="315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3">
        <f t="shared" si="37"/>
        <v>0</v>
      </c>
      <c r="I85" s="403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2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3"/>
      <c r="I86" s="403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2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3"/>
      <c r="I87" s="403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2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3"/>
      <c r="I88" s="403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4" t="s">
        <v>86</v>
      </c>
      <c r="C89" s="227" t="s">
        <v>356</v>
      </c>
      <c r="D89" s="315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3">
        <f t="shared" si="38"/>
        <v>0</v>
      </c>
      <c r="I89" s="403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4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0"/>
      <c r="I90" s="400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4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0"/>
      <c r="I91" s="400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4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0"/>
      <c r="I92" s="400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4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0"/>
      <c r="I93" s="400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4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0"/>
      <c r="I94" s="400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4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0"/>
      <c r="I95" s="400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4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8"/>
      <c r="I96" s="408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4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8"/>
      <c r="I97" s="408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4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3">
        <f t="shared" si="40"/>
        <v>0</v>
      </c>
      <c r="I98" s="403">
        <f t="shared" si="40"/>
        <v>0</v>
      </c>
      <c r="J98" s="403">
        <f t="shared" si="40"/>
        <v>0</v>
      </c>
      <c r="K98" s="403">
        <f t="shared" si="40"/>
        <v>0</v>
      </c>
      <c r="L98" s="403"/>
      <c r="M98" s="403">
        <f t="shared" si="40"/>
        <v>0</v>
      </c>
      <c r="N98" s="403">
        <f t="shared" si="40"/>
        <v>0</v>
      </c>
      <c r="O98" s="403">
        <f t="shared" si="40"/>
        <v>0</v>
      </c>
      <c r="P98" s="403">
        <f t="shared" si="40"/>
        <v>0</v>
      </c>
      <c r="Q98" s="90">
        <f t="shared" si="39"/>
        <v>0</v>
      </c>
    </row>
    <row r="99" spans="1:17" ht="56.25" customHeight="1" hidden="1">
      <c r="A99" s="97"/>
      <c r="B99" s="314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8"/>
      <c r="I99" s="408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4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8"/>
      <c r="I100" s="408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4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8"/>
      <c r="I101" s="408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0" t="s">
        <v>295</v>
      </c>
      <c r="C102" s="421">
        <v>3084</v>
      </c>
      <c r="D102" s="422">
        <v>1040</v>
      </c>
      <c r="E102" s="423" t="s">
        <v>216</v>
      </c>
      <c r="F102" s="102"/>
      <c r="G102" s="103"/>
      <c r="H102" s="408"/>
      <c r="I102" s="408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4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8"/>
      <c r="I103" s="408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4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8"/>
      <c r="I104" s="408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4" t="s">
        <v>135</v>
      </c>
      <c r="C105" s="224" t="s">
        <v>345</v>
      </c>
      <c r="D105" s="315" t="s">
        <v>378</v>
      </c>
      <c r="E105" s="108" t="s">
        <v>134</v>
      </c>
      <c r="F105" s="102">
        <v>150000</v>
      </c>
      <c r="G105" s="103">
        <v>150000</v>
      </c>
      <c r="H105" s="403"/>
      <c r="I105" s="403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4" t="s">
        <v>485</v>
      </c>
      <c r="C106" s="224" t="s">
        <v>57</v>
      </c>
      <c r="D106" s="315">
        <v>1040</v>
      </c>
      <c r="E106" s="108" t="s">
        <v>66</v>
      </c>
      <c r="F106" s="517"/>
      <c r="G106" s="518"/>
      <c r="H106" s="403"/>
      <c r="I106" s="403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5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3">
        <f t="shared" si="41"/>
        <v>0</v>
      </c>
      <c r="I107" s="403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8"/>
      <c r="I108" s="408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09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399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6" t="s">
        <v>138</v>
      </c>
      <c r="C114" s="98" t="s">
        <v>139</v>
      </c>
      <c r="D114" s="316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7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8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8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8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8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8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399">
        <f aca="true" t="shared" si="52" ref="G125:P125">G126</f>
        <v>0</v>
      </c>
      <c r="H125" s="399">
        <f t="shared" si="52"/>
        <v>0</v>
      </c>
      <c r="I125" s="399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1" t="s">
        <v>306</v>
      </c>
      <c r="F126" s="111">
        <v>10000</v>
      </c>
      <c r="G126" s="405"/>
      <c r="H126" s="405"/>
      <c r="I126" s="405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1" t="s">
        <v>307</v>
      </c>
      <c r="C127" s="301" t="s">
        <v>308</v>
      </c>
      <c r="D127" s="301"/>
      <c r="E127" s="302" t="s">
        <v>309</v>
      </c>
      <c r="F127" s="410"/>
      <c r="G127" s="411"/>
      <c r="H127" s="411"/>
      <c r="I127" s="411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3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09">
        <f t="shared" si="54"/>
        <v>0</v>
      </c>
      <c r="I129" s="409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8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2"/>
      <c r="I130" s="412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3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8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2"/>
      <c r="I132" s="412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6"/>
      <c r="C133" s="296"/>
      <c r="D133" s="296"/>
      <c r="E133" s="363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4"/>
      <c r="C134" s="364"/>
      <c r="D134" s="364"/>
      <c r="E134" s="365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7"/>
    </row>
    <row r="135" spans="2:17" ht="20.25">
      <c r="B135" s="364"/>
      <c r="C135" s="364"/>
      <c r="D135" s="364"/>
      <c r="E135" s="365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7"/>
    </row>
    <row r="136" spans="2:17" ht="20.25">
      <c r="B136" s="364"/>
      <c r="C136" s="364"/>
      <c r="D136" s="364"/>
      <c r="E136" s="365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A5:A7"/>
    <mergeCell ref="P6:P7"/>
    <mergeCell ref="H6:I6"/>
    <mergeCell ref="C5:C7"/>
    <mergeCell ref="D5:D7"/>
    <mergeCell ref="K6:K7"/>
    <mergeCell ref="O1:Q1"/>
    <mergeCell ref="B5:B7"/>
    <mergeCell ref="B3:P3"/>
    <mergeCell ref="Q5:Q7"/>
    <mergeCell ref="E5:E7"/>
    <mergeCell ref="N2:Q2"/>
    <mergeCell ref="M6:M7"/>
    <mergeCell ref="F6:F7"/>
    <mergeCell ref="L6:L7"/>
    <mergeCell ref="B4:C4"/>
    <mergeCell ref="G6:G7"/>
    <mergeCell ref="F5:J5"/>
    <mergeCell ref="J6:J7"/>
    <mergeCell ref="N6:O6"/>
    <mergeCell ref="K5:P5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6"/>
      <c r="J1" s="636"/>
      <c r="K1" s="636"/>
      <c r="L1" s="637" t="s">
        <v>591</v>
      </c>
      <c r="M1" s="637"/>
    </row>
    <row r="2" ht="6" customHeight="1"/>
    <row r="3" spans="1:14" ht="27" customHeight="1">
      <c r="A3" s="137"/>
      <c r="B3" s="137"/>
      <c r="C3" s="137"/>
      <c r="D3" s="638" t="s">
        <v>476</v>
      </c>
      <c r="E3" s="638"/>
      <c r="F3" s="638"/>
      <c r="G3" s="638"/>
      <c r="H3" s="638"/>
      <c r="I3" s="638"/>
      <c r="J3" s="638"/>
      <c r="K3" s="638"/>
      <c r="L3" s="638"/>
      <c r="M3" s="638"/>
      <c r="N3" s="638"/>
    </row>
    <row r="4" spans="1:11" ht="24.75" customHeight="1" thickBot="1">
      <c r="A4" s="138"/>
      <c r="B4" s="138"/>
      <c r="D4" s="521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49" t="s">
        <v>312</v>
      </c>
      <c r="B5" s="649"/>
      <c r="C5" s="650"/>
      <c r="D5" s="629" t="s">
        <v>227</v>
      </c>
      <c r="E5" s="626" t="s">
        <v>228</v>
      </c>
      <c r="F5" s="626"/>
      <c r="G5" s="626"/>
      <c r="H5" s="626"/>
      <c r="I5" s="626"/>
      <c r="J5" s="626"/>
      <c r="K5" s="627"/>
      <c r="L5" s="639" t="s">
        <v>545</v>
      </c>
      <c r="M5" s="640"/>
      <c r="N5" s="641"/>
    </row>
    <row r="6" spans="1:14" ht="20.25" customHeight="1">
      <c r="A6" s="649"/>
      <c r="B6" s="649"/>
      <c r="C6" s="650"/>
      <c r="D6" s="630"/>
      <c r="E6" s="631" t="s">
        <v>522</v>
      </c>
      <c r="F6" s="631" t="s">
        <v>290</v>
      </c>
      <c r="G6" s="628" t="s">
        <v>321</v>
      </c>
      <c r="H6" s="628"/>
      <c r="I6" s="628"/>
      <c r="J6" s="628"/>
      <c r="K6" s="625" t="s">
        <v>229</v>
      </c>
      <c r="L6" s="632" t="s">
        <v>321</v>
      </c>
      <c r="M6" s="633"/>
      <c r="N6" s="642" t="s">
        <v>229</v>
      </c>
    </row>
    <row r="7" spans="1:14" ht="13.5" customHeight="1">
      <c r="A7" s="649"/>
      <c r="B7" s="649"/>
      <c r="C7" s="650"/>
      <c r="D7" s="630"/>
      <c r="E7" s="631"/>
      <c r="F7" s="631"/>
      <c r="G7" s="631" t="s">
        <v>288</v>
      </c>
      <c r="H7" s="631" t="s">
        <v>458</v>
      </c>
      <c r="I7" s="631" t="s">
        <v>329</v>
      </c>
      <c r="J7" s="631" t="s">
        <v>330</v>
      </c>
      <c r="K7" s="625"/>
      <c r="L7" s="634" t="s">
        <v>550</v>
      </c>
      <c r="M7" s="634" t="s">
        <v>291</v>
      </c>
      <c r="N7" s="643"/>
    </row>
    <row r="8" spans="1:14" ht="22.5" customHeight="1">
      <c r="A8" s="649"/>
      <c r="B8" s="649"/>
      <c r="C8" s="650"/>
      <c r="D8" s="630"/>
      <c r="E8" s="631"/>
      <c r="F8" s="631"/>
      <c r="G8" s="631"/>
      <c r="H8" s="631"/>
      <c r="I8" s="631"/>
      <c r="J8" s="631"/>
      <c r="K8" s="625"/>
      <c r="L8" s="634"/>
      <c r="M8" s="634"/>
      <c r="N8" s="643"/>
    </row>
    <row r="9" spans="1:14" ht="15.75" customHeight="1">
      <c r="A9" s="649"/>
      <c r="B9" s="649"/>
      <c r="C9" s="650"/>
      <c r="D9" s="630"/>
      <c r="E9" s="631"/>
      <c r="F9" s="631"/>
      <c r="G9" s="631"/>
      <c r="H9" s="631"/>
      <c r="I9" s="631"/>
      <c r="J9" s="631"/>
      <c r="K9" s="625"/>
      <c r="L9" s="634"/>
      <c r="M9" s="634"/>
      <c r="N9" s="643"/>
    </row>
    <row r="10" spans="1:14" ht="397.5" customHeight="1">
      <c r="A10" s="649"/>
      <c r="B10" s="649"/>
      <c r="C10" s="650"/>
      <c r="D10" s="630"/>
      <c r="E10" s="631"/>
      <c r="F10" s="631"/>
      <c r="G10" s="631"/>
      <c r="H10" s="631"/>
      <c r="I10" s="631"/>
      <c r="J10" s="631"/>
      <c r="K10" s="625"/>
      <c r="L10" s="635"/>
      <c r="M10" s="635"/>
      <c r="N10" s="644"/>
    </row>
    <row r="11" spans="1:14" ht="15.75">
      <c r="A11" s="649">
        <v>1</v>
      </c>
      <c r="B11" s="649"/>
      <c r="C11" s="650"/>
      <c r="D11" s="480">
        <v>2</v>
      </c>
      <c r="E11" s="476"/>
      <c r="F11" s="140">
        <v>3</v>
      </c>
      <c r="G11" s="477">
        <v>4</v>
      </c>
      <c r="H11" s="478">
        <v>8</v>
      </c>
      <c r="I11" s="478">
        <v>9</v>
      </c>
      <c r="J11" s="478">
        <v>10</v>
      </c>
      <c r="K11" s="504"/>
      <c r="L11" s="507"/>
      <c r="M11" s="510"/>
      <c r="N11" s="508"/>
    </row>
    <row r="12" spans="1:14" ht="76.5" customHeight="1">
      <c r="A12" s="647">
        <v>25539000000</v>
      </c>
      <c r="B12" s="647" t="s">
        <v>370</v>
      </c>
      <c r="C12" s="648" t="s">
        <v>371</v>
      </c>
      <c r="D12" s="520" t="s">
        <v>474</v>
      </c>
      <c r="E12" s="305"/>
      <c r="F12" s="305"/>
      <c r="G12" s="523">
        <v>391300</v>
      </c>
      <c r="H12" s="523">
        <v>67000</v>
      </c>
      <c r="I12" s="524">
        <v>19800</v>
      </c>
      <c r="J12" s="524">
        <v>14500</v>
      </c>
      <c r="K12" s="525">
        <f>SUM(E12:J12)</f>
        <v>492600</v>
      </c>
      <c r="L12" s="507"/>
      <c r="M12" s="510"/>
      <c r="N12" s="508"/>
    </row>
    <row r="13" spans="1:14" ht="38.25" customHeight="1">
      <c r="A13" s="647">
        <v>25313200000</v>
      </c>
      <c r="B13" s="647">
        <v>16</v>
      </c>
      <c r="C13" s="648" t="s">
        <v>372</v>
      </c>
      <c r="D13" s="519" t="s">
        <v>475</v>
      </c>
      <c r="E13" s="141"/>
      <c r="F13" s="141"/>
      <c r="G13" s="143"/>
      <c r="H13" s="143"/>
      <c r="I13" s="142"/>
      <c r="J13" s="142"/>
      <c r="K13" s="505">
        <f>SUM(E13:J13)</f>
        <v>0</v>
      </c>
      <c r="L13" s="509">
        <v>1020000</v>
      </c>
      <c r="M13" s="509">
        <v>2688200</v>
      </c>
      <c r="N13" s="511">
        <f>L13+M13</f>
        <v>3708200</v>
      </c>
    </row>
    <row r="14" spans="1:14" ht="22.5" customHeight="1" hidden="1" thickBot="1">
      <c r="A14" s="645" t="s">
        <v>373</v>
      </c>
      <c r="B14" s="645"/>
      <c r="C14" s="646"/>
      <c r="D14" s="481" t="s">
        <v>374</v>
      </c>
      <c r="E14" s="479"/>
      <c r="F14" s="479"/>
      <c r="G14" s="143"/>
      <c r="H14" s="142">
        <v>0</v>
      </c>
      <c r="I14" s="142">
        <v>0</v>
      </c>
      <c r="J14" s="142">
        <v>0</v>
      </c>
      <c r="K14" s="505">
        <v>0</v>
      </c>
      <c r="L14" s="507"/>
      <c r="M14" s="509">
        <v>10089800</v>
      </c>
      <c r="N14" s="511">
        <f>L14+M14</f>
        <v>10089800</v>
      </c>
    </row>
    <row r="15" spans="1:14" ht="24" customHeight="1" thickBot="1">
      <c r="A15" s="645"/>
      <c r="B15" s="645"/>
      <c r="C15" s="646"/>
      <c r="D15" s="482" t="s">
        <v>536</v>
      </c>
      <c r="E15" s="483">
        <f aca="true" t="shared" si="0" ref="E15:M15">E12+E13</f>
        <v>0</v>
      </c>
      <c r="F15" s="483">
        <f t="shared" si="0"/>
        <v>0</v>
      </c>
      <c r="G15" s="483">
        <f t="shared" si="0"/>
        <v>391300</v>
      </c>
      <c r="H15" s="483">
        <f t="shared" si="0"/>
        <v>67000</v>
      </c>
      <c r="I15" s="483">
        <f t="shared" si="0"/>
        <v>19800</v>
      </c>
      <c r="J15" s="483">
        <f t="shared" si="0"/>
        <v>14500</v>
      </c>
      <c r="K15" s="526">
        <f t="shared" si="0"/>
        <v>492600</v>
      </c>
      <c r="L15" s="506">
        <f t="shared" si="0"/>
        <v>1020000</v>
      </c>
      <c r="M15" s="506">
        <f t="shared" si="0"/>
        <v>2688200</v>
      </c>
      <c r="N15" s="512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A15:C15"/>
    <mergeCell ref="A14:C14"/>
    <mergeCell ref="A13:C13"/>
    <mergeCell ref="A5:C10"/>
    <mergeCell ref="A11:C11"/>
    <mergeCell ref="A12:C12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K6:K10"/>
    <mergeCell ref="E5:K5"/>
    <mergeCell ref="G6:J6"/>
    <mergeCell ref="D5:D10"/>
    <mergeCell ref="H7:H10"/>
    <mergeCell ref="J7:J10"/>
    <mergeCell ref="E6:E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3"/>
  <sheetViews>
    <sheetView showZeros="0" tabSelected="1" view="pageBreakPreview" zoomScale="75" zoomScaleNormal="75" zoomScaleSheetLayoutView="75" zoomScalePageLayoutView="0" workbookViewId="0" topLeftCell="A1">
      <selection activeCell="P5" sqref="P5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5742187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16.25" customHeight="1">
      <c r="B1" s="149"/>
      <c r="C1" s="149"/>
      <c r="D1" s="149"/>
      <c r="E1" s="149"/>
      <c r="F1" s="149"/>
      <c r="G1" s="149"/>
      <c r="H1" s="149"/>
      <c r="I1" s="514"/>
      <c r="J1" s="514"/>
      <c r="K1" s="514"/>
      <c r="L1" s="514"/>
      <c r="M1" s="666" t="s">
        <v>611</v>
      </c>
      <c r="N1" s="666"/>
      <c r="O1" s="666"/>
    </row>
    <row r="2" spans="2:15" ht="15" customHeight="1">
      <c r="B2" s="149"/>
      <c r="C2" s="149"/>
      <c r="D2" s="149"/>
      <c r="E2" s="149"/>
      <c r="F2" s="149"/>
      <c r="G2" s="149"/>
      <c r="H2" s="149"/>
      <c r="I2" s="149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51" t="s">
        <v>601</v>
      </c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</row>
    <row r="6" spans="2:15" ht="21.75" customHeight="1"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</row>
    <row r="7" spans="2:15" ht="18.75">
      <c r="B7" s="5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2"/>
      <c r="C8" s="149"/>
      <c r="D8" s="149"/>
      <c r="E8" s="149"/>
      <c r="F8" s="149"/>
      <c r="G8" s="149"/>
      <c r="H8" s="149"/>
      <c r="I8" s="149"/>
      <c r="J8" s="149"/>
      <c r="K8" s="558"/>
      <c r="L8" s="558"/>
      <c r="M8" s="558"/>
      <c r="N8" s="558"/>
      <c r="O8" s="154"/>
    </row>
    <row r="9" spans="1:16" ht="38.25" customHeight="1" thickBot="1">
      <c r="A9" s="671" t="s">
        <v>230</v>
      </c>
      <c r="B9" s="673" t="s">
        <v>220</v>
      </c>
      <c r="C9" s="676" t="s">
        <v>231</v>
      </c>
      <c r="D9" s="679" t="s">
        <v>219</v>
      </c>
      <c r="E9" s="652" t="s">
        <v>595</v>
      </c>
      <c r="F9" s="653"/>
      <c r="G9" s="653"/>
      <c r="H9" s="653"/>
      <c r="I9" s="654"/>
      <c r="J9" s="662" t="s">
        <v>596</v>
      </c>
      <c r="K9" s="662"/>
      <c r="L9" s="662"/>
      <c r="M9" s="662"/>
      <c r="N9" s="662"/>
      <c r="O9" s="662"/>
      <c r="P9" s="667" t="s">
        <v>602</v>
      </c>
    </row>
    <row r="10" spans="1:16" ht="38.25" customHeight="1" thickBot="1">
      <c r="A10" s="672"/>
      <c r="B10" s="674"/>
      <c r="C10" s="677"/>
      <c r="D10" s="680"/>
      <c r="E10" s="655" t="s">
        <v>229</v>
      </c>
      <c r="F10" s="658" t="s">
        <v>598</v>
      </c>
      <c r="G10" s="659" t="s">
        <v>600</v>
      </c>
      <c r="H10" s="663"/>
      <c r="I10" s="664" t="s">
        <v>597</v>
      </c>
      <c r="J10" s="670" t="s">
        <v>229</v>
      </c>
      <c r="K10" s="670" t="s">
        <v>603</v>
      </c>
      <c r="L10" s="670" t="s">
        <v>604</v>
      </c>
      <c r="M10" s="660" t="s">
        <v>31</v>
      </c>
      <c r="N10" s="661"/>
      <c r="O10" s="682" t="s">
        <v>597</v>
      </c>
      <c r="P10" s="668"/>
    </row>
    <row r="11" spans="1:16" ht="160.5" customHeight="1" thickBot="1">
      <c r="A11" s="672"/>
      <c r="B11" s="675"/>
      <c r="C11" s="678"/>
      <c r="D11" s="681"/>
      <c r="E11" s="656"/>
      <c r="F11" s="659"/>
      <c r="G11" s="560" t="s">
        <v>33</v>
      </c>
      <c r="H11" s="559" t="s">
        <v>34</v>
      </c>
      <c r="I11" s="665"/>
      <c r="J11" s="656"/>
      <c r="K11" s="656"/>
      <c r="L11" s="656"/>
      <c r="M11" s="560" t="s">
        <v>33</v>
      </c>
      <c r="N11" s="559" t="s">
        <v>34</v>
      </c>
      <c r="O11" s="683"/>
      <c r="P11" s="669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6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61">
        <v>15</v>
      </c>
      <c r="P12" s="563">
        <v>17</v>
      </c>
    </row>
    <row r="13" spans="1:16" s="156" customFormat="1" ht="21" thickBot="1">
      <c r="A13" s="245"/>
      <c r="B13" s="246"/>
      <c r="C13" s="246"/>
      <c r="D13" s="568"/>
      <c r="E13" s="570"/>
      <c r="F13" s="571"/>
      <c r="G13" s="571"/>
      <c r="H13" s="571"/>
      <c r="I13" s="571"/>
      <c r="J13" s="572"/>
      <c r="K13" s="572"/>
      <c r="L13" s="572"/>
      <c r="M13" s="572"/>
      <c r="N13" s="572"/>
      <c r="O13" s="572"/>
      <c r="P13" s="564"/>
    </row>
    <row r="14" spans="1:16" s="156" customFormat="1" ht="78.75" customHeight="1" hidden="1" thickBot="1">
      <c r="A14" s="527" t="s">
        <v>173</v>
      </c>
      <c r="B14" s="527" t="s">
        <v>174</v>
      </c>
      <c r="C14" s="527" t="s">
        <v>41</v>
      </c>
      <c r="D14" s="239" t="s">
        <v>175</v>
      </c>
      <c r="E14" s="569" t="s">
        <v>579</v>
      </c>
      <c r="F14" s="566"/>
      <c r="G14" s="566"/>
      <c r="H14" s="566"/>
      <c r="I14" s="567"/>
      <c r="J14" s="565"/>
      <c r="K14" s="565"/>
      <c r="L14" s="565"/>
      <c r="M14" s="565"/>
      <c r="N14" s="565"/>
      <c r="O14" s="565"/>
      <c r="P14" s="562"/>
    </row>
    <row r="15" spans="1:16" ht="56.25">
      <c r="A15" s="259"/>
      <c r="B15" s="260"/>
      <c r="C15" s="260"/>
      <c r="D15" s="587" t="s">
        <v>607</v>
      </c>
      <c r="E15" s="577">
        <f>E16</f>
        <v>0</v>
      </c>
      <c r="F15" s="577">
        <f>F16</f>
        <v>0</v>
      </c>
      <c r="G15" s="577">
        <f>G16</f>
        <v>0</v>
      </c>
      <c r="H15" s="577">
        <f>H16</f>
        <v>1650</v>
      </c>
      <c r="I15" s="577">
        <f aca="true" t="shared" si="0" ref="I15:P15">I16</f>
        <v>0</v>
      </c>
      <c r="J15" s="577">
        <f t="shared" si="0"/>
        <v>0</v>
      </c>
      <c r="K15" s="577">
        <f t="shared" si="0"/>
        <v>0</v>
      </c>
      <c r="L15" s="577"/>
      <c r="M15" s="577">
        <f t="shared" si="0"/>
        <v>0</v>
      </c>
      <c r="N15" s="577">
        <f t="shared" si="0"/>
        <v>0</v>
      </c>
      <c r="O15" s="577">
        <f t="shared" si="0"/>
        <v>0</v>
      </c>
      <c r="P15" s="577">
        <f t="shared" si="0"/>
        <v>0</v>
      </c>
    </row>
    <row r="16" spans="1:16" ht="57" thickBot="1">
      <c r="A16" s="250"/>
      <c r="B16" s="251"/>
      <c r="C16" s="251"/>
      <c r="D16" s="587" t="s">
        <v>607</v>
      </c>
      <c r="E16" s="577">
        <f>E17+E19</f>
        <v>0</v>
      </c>
      <c r="F16" s="577">
        <f>F17+F19</f>
        <v>0</v>
      </c>
      <c r="G16" s="577">
        <f>G17+G19</f>
        <v>0</v>
      </c>
      <c r="H16" s="577">
        <f>H17+H19</f>
        <v>1650</v>
      </c>
      <c r="I16" s="577">
        <f>I17</f>
        <v>0</v>
      </c>
      <c r="J16" s="577">
        <f>J17</f>
        <v>0</v>
      </c>
      <c r="K16" s="577">
        <f>K17</f>
        <v>0</v>
      </c>
      <c r="L16" s="577"/>
      <c r="M16" s="577">
        <f>M17</f>
        <v>0</v>
      </c>
      <c r="N16" s="577">
        <f>N17</f>
        <v>0</v>
      </c>
      <c r="O16" s="577">
        <f>O17</f>
        <v>0</v>
      </c>
      <c r="P16" s="577">
        <f>P17+P19</f>
        <v>0</v>
      </c>
    </row>
    <row r="17" spans="1:16" ht="85.5" customHeight="1">
      <c r="A17" s="585" t="s">
        <v>378</v>
      </c>
      <c r="B17" s="573"/>
      <c r="C17" s="573" t="s">
        <v>378</v>
      </c>
      <c r="D17" s="574" t="s">
        <v>606</v>
      </c>
      <c r="E17" s="579">
        <f>E18</f>
        <v>0</v>
      </c>
      <c r="F17" s="579">
        <f>F18</f>
        <v>0</v>
      </c>
      <c r="G17" s="579">
        <f>G18</f>
        <v>0</v>
      </c>
      <c r="H17" s="579">
        <f>H18</f>
        <v>825</v>
      </c>
      <c r="I17" s="579">
        <f aca="true" t="shared" si="1" ref="I17:O17">I21</f>
        <v>0</v>
      </c>
      <c r="J17" s="579">
        <f t="shared" si="1"/>
        <v>0</v>
      </c>
      <c r="K17" s="579">
        <f t="shared" si="1"/>
        <v>0</v>
      </c>
      <c r="L17" s="579">
        <f t="shared" si="1"/>
        <v>0</v>
      </c>
      <c r="M17" s="579">
        <f t="shared" si="1"/>
        <v>0</v>
      </c>
      <c r="N17" s="579">
        <f t="shared" si="1"/>
        <v>0</v>
      </c>
      <c r="O17" s="579">
        <f t="shared" si="1"/>
        <v>0</v>
      </c>
      <c r="P17" s="579">
        <f>P18</f>
        <v>0</v>
      </c>
    </row>
    <row r="18" spans="1:16" ht="149.25" customHeight="1">
      <c r="A18" s="555" t="s">
        <v>605</v>
      </c>
      <c r="B18" s="555" t="s">
        <v>368</v>
      </c>
      <c r="C18" s="555" t="s">
        <v>197</v>
      </c>
      <c r="D18" s="557" t="s">
        <v>140</v>
      </c>
      <c r="E18" s="580">
        <f>F18</f>
        <v>0</v>
      </c>
      <c r="F18" s="575"/>
      <c r="G18" s="575"/>
      <c r="H18" s="575">
        <v>825</v>
      </c>
      <c r="I18" s="578"/>
      <c r="J18" s="576"/>
      <c r="K18" s="581"/>
      <c r="L18" s="581"/>
      <c r="M18" s="578"/>
      <c r="N18" s="578"/>
      <c r="O18" s="582"/>
      <c r="P18" s="586">
        <f>E18+J18</f>
        <v>0</v>
      </c>
    </row>
    <row r="19" spans="1:16" ht="149.25" customHeight="1">
      <c r="A19" s="573"/>
      <c r="B19" s="573"/>
      <c r="C19" s="573"/>
      <c r="D19" s="574" t="s">
        <v>342</v>
      </c>
      <c r="E19" s="588">
        <f>E20</f>
        <v>0</v>
      </c>
      <c r="F19" s="588">
        <f aca="true" t="shared" si="2" ref="F19:P19">F20</f>
        <v>0</v>
      </c>
      <c r="G19" s="588">
        <f t="shared" si="2"/>
        <v>0</v>
      </c>
      <c r="H19" s="588">
        <f t="shared" si="2"/>
        <v>825</v>
      </c>
      <c r="I19" s="588">
        <f t="shared" si="2"/>
        <v>0</v>
      </c>
      <c r="J19" s="588">
        <f t="shared" si="2"/>
        <v>0</v>
      </c>
      <c r="K19" s="588">
        <f t="shared" si="2"/>
        <v>0</v>
      </c>
      <c r="L19" s="588">
        <f t="shared" si="2"/>
        <v>0</v>
      </c>
      <c r="M19" s="588">
        <f t="shared" si="2"/>
        <v>0</v>
      </c>
      <c r="N19" s="588">
        <f t="shared" si="2"/>
        <v>0</v>
      </c>
      <c r="O19" s="588">
        <f t="shared" si="2"/>
        <v>0</v>
      </c>
      <c r="P19" s="588">
        <f t="shared" si="2"/>
        <v>0</v>
      </c>
    </row>
    <row r="20" spans="1:16" ht="149.25" customHeight="1">
      <c r="A20" s="555" t="s">
        <v>138</v>
      </c>
      <c r="B20" s="555" t="s">
        <v>139</v>
      </c>
      <c r="C20" s="555" t="s">
        <v>198</v>
      </c>
      <c r="D20" s="557" t="s">
        <v>608</v>
      </c>
      <c r="E20" s="580">
        <f>F20</f>
        <v>0</v>
      </c>
      <c r="F20" s="575"/>
      <c r="G20" s="575"/>
      <c r="H20" s="575">
        <v>825</v>
      </c>
      <c r="I20" s="578"/>
      <c r="J20" s="576"/>
      <c r="K20" s="581"/>
      <c r="L20" s="581"/>
      <c r="M20" s="578"/>
      <c r="N20" s="578"/>
      <c r="O20" s="582"/>
      <c r="P20" s="586">
        <f>E20+J20</f>
        <v>0</v>
      </c>
    </row>
    <row r="21" spans="1:16" ht="18.75" customHeight="1">
      <c r="A21" s="228"/>
      <c r="B21" s="657" t="s">
        <v>599</v>
      </c>
      <c r="C21" s="657"/>
      <c r="D21" s="583"/>
      <c r="E21" s="584">
        <f>E17+E19</f>
        <v>0</v>
      </c>
      <c r="F21" s="584">
        <f>F17+F19</f>
        <v>0</v>
      </c>
      <c r="G21" s="584">
        <f>G17+G19</f>
        <v>0</v>
      </c>
      <c r="H21" s="589">
        <f>H17+H19</f>
        <v>1650</v>
      </c>
      <c r="I21" s="584"/>
      <c r="J21" s="584"/>
      <c r="K21" s="584"/>
      <c r="L21" s="584"/>
      <c r="M21" s="584"/>
      <c r="N21" s="584"/>
      <c r="O21" s="584"/>
      <c r="P21" s="584">
        <f>P17+P19</f>
        <v>0</v>
      </c>
    </row>
    <row r="22" spans="6:15" ht="16.5" customHeight="1"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pans="6:15" ht="12.75"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4" spans="6:15" ht="12.75"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2:15" ht="18.75">
      <c r="B25" s="294" t="s">
        <v>609</v>
      </c>
      <c r="F25" s="156"/>
      <c r="G25" s="156"/>
      <c r="H25" s="156"/>
      <c r="I25" s="156"/>
      <c r="J25" s="295" t="s">
        <v>610</v>
      </c>
      <c r="K25" s="295"/>
      <c r="L25" s="295"/>
      <c r="M25" s="295"/>
      <c r="N25" s="295"/>
      <c r="O25" s="156"/>
    </row>
    <row r="26" spans="6:15" ht="12.75"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6:15" ht="12.75"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6:15" ht="12.75">
      <c r="F28" s="156"/>
      <c r="G28" s="156"/>
      <c r="H28" s="156"/>
      <c r="I28" s="156"/>
      <c r="J28" s="156"/>
      <c r="K28" s="156"/>
      <c r="L28" s="156"/>
      <c r="M28" s="156"/>
      <c r="N28" s="156"/>
      <c r="O28" s="156"/>
    </row>
    <row r="29" spans="6:15" ht="12.75"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6:15" ht="12.75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6:15" ht="12.75"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6:15" ht="12.75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6:15" ht="12.75"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6:15" ht="12.75"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6:15" ht="12.75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  <row r="523" spans="6:15" ht="12.75"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</row>
  </sheetData>
  <sheetProtection/>
  <mergeCells count="19">
    <mergeCell ref="M1:O1"/>
    <mergeCell ref="P9:P11"/>
    <mergeCell ref="J10:J11"/>
    <mergeCell ref="K10:K11"/>
    <mergeCell ref="L10:L11"/>
    <mergeCell ref="A9:A11"/>
    <mergeCell ref="B9:B11"/>
    <mergeCell ref="C9:C11"/>
    <mergeCell ref="D9:D11"/>
    <mergeCell ref="O10:O11"/>
    <mergeCell ref="B5:O6"/>
    <mergeCell ref="E9:I9"/>
    <mergeCell ref="E10:E11"/>
    <mergeCell ref="B21:C21"/>
    <mergeCell ref="F10:F11"/>
    <mergeCell ref="M10:N10"/>
    <mergeCell ref="J9:O9"/>
    <mergeCell ref="G10:H10"/>
    <mergeCell ref="I10:I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3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87" t="s">
        <v>592</v>
      </c>
      <c r="J1" s="687"/>
      <c r="K1" s="687"/>
    </row>
    <row r="2" spans="3:17" ht="75" customHeight="1">
      <c r="C2" s="157"/>
      <c r="D2" s="686" t="s">
        <v>477</v>
      </c>
      <c r="E2" s="686"/>
      <c r="F2" s="686"/>
      <c r="G2" s="686"/>
      <c r="H2" s="686"/>
      <c r="I2" s="686"/>
      <c r="J2" s="686"/>
      <c r="K2" s="160"/>
      <c r="Q2" s="161"/>
    </row>
    <row r="3" spans="3:23" ht="28.5" customHeight="1" thickBot="1">
      <c r="C3" s="697">
        <v>25539000000</v>
      </c>
      <c r="D3" s="697"/>
      <c r="E3" s="688"/>
      <c r="F3" s="688"/>
      <c r="G3" s="688"/>
      <c r="H3" s="688"/>
      <c r="I3" s="688"/>
      <c r="J3" s="688"/>
      <c r="K3" s="163" t="s">
        <v>29</v>
      </c>
      <c r="W3" s="234"/>
    </row>
    <row r="4" spans="2:11" ht="92.25" customHeight="1" thickBot="1">
      <c r="B4" s="676" t="s">
        <v>230</v>
      </c>
      <c r="C4" s="676" t="s">
        <v>220</v>
      </c>
      <c r="D4" s="676" t="s">
        <v>231</v>
      </c>
      <c r="E4" s="684" t="s">
        <v>219</v>
      </c>
      <c r="F4" s="691" t="s">
        <v>221</v>
      </c>
      <c r="G4" s="691" t="s">
        <v>218</v>
      </c>
      <c r="H4" s="693" t="s">
        <v>222</v>
      </c>
      <c r="I4" s="695" t="s">
        <v>435</v>
      </c>
      <c r="J4" s="689" t="s">
        <v>436</v>
      </c>
      <c r="K4" s="690"/>
    </row>
    <row r="5" spans="2:11" ht="35.25" customHeight="1" thickBot="1">
      <c r="B5" s="678"/>
      <c r="C5" s="678"/>
      <c r="D5" s="678"/>
      <c r="E5" s="685"/>
      <c r="F5" s="692"/>
      <c r="G5" s="692"/>
      <c r="H5" s="694"/>
      <c r="I5" s="696"/>
      <c r="J5" s="431" t="s">
        <v>223</v>
      </c>
      <c r="K5" s="432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430">
        <v>6</v>
      </c>
      <c r="H6" s="424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7"/>
      <c r="H7" s="435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4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8" t="s">
        <v>114</v>
      </c>
      <c r="G9" s="356" t="s">
        <v>115</v>
      </c>
      <c r="H9" s="433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8" t="s">
        <v>132</v>
      </c>
      <c r="G10" s="356" t="s">
        <v>133</v>
      </c>
      <c r="H10" s="433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6" t="s">
        <v>171</v>
      </c>
      <c r="C11" s="332" t="s">
        <v>310</v>
      </c>
      <c r="D11" s="98" t="s">
        <v>46</v>
      </c>
      <c r="E11" s="202" t="s">
        <v>172</v>
      </c>
      <c r="F11" s="356" t="s">
        <v>103</v>
      </c>
      <c r="G11" s="356" t="s">
        <v>104</v>
      </c>
      <c r="H11" s="433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9" t="s">
        <v>226</v>
      </c>
      <c r="F12" s="357" t="s">
        <v>105</v>
      </c>
      <c r="G12" s="356" t="s">
        <v>106</v>
      </c>
      <c r="H12" s="433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7" t="s">
        <v>546</v>
      </c>
      <c r="G13" s="356" t="s">
        <v>547</v>
      </c>
      <c r="H13" s="433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8" t="s">
        <v>101</v>
      </c>
      <c r="D14" s="315">
        <v>1090</v>
      </c>
      <c r="E14" s="203" t="s">
        <v>102</v>
      </c>
      <c r="F14" s="356" t="s">
        <v>571</v>
      </c>
      <c r="G14" s="357" t="s">
        <v>572</v>
      </c>
      <c r="H14" s="433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3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4" t="s">
        <v>242</v>
      </c>
      <c r="C16" s="224" t="s">
        <v>243</v>
      </c>
      <c r="D16" s="337" t="s">
        <v>40</v>
      </c>
      <c r="E16" s="203" t="s">
        <v>244</v>
      </c>
      <c r="F16" s="358" t="s">
        <v>112</v>
      </c>
      <c r="G16" s="358" t="s">
        <v>113</v>
      </c>
      <c r="H16" s="433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6" t="s">
        <v>105</v>
      </c>
      <c r="G17" s="356" t="s">
        <v>106</v>
      </c>
      <c r="H17" s="433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6" t="s">
        <v>107</v>
      </c>
      <c r="G18" s="356" t="s">
        <v>108</v>
      </c>
      <c r="H18" s="433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3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8" t="s">
        <v>569</v>
      </c>
      <c r="G20" s="358" t="s">
        <v>587</v>
      </c>
      <c r="H20" s="433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8" t="s">
        <v>586</v>
      </c>
      <c r="G21" s="358" t="s">
        <v>584</v>
      </c>
      <c r="H21" s="433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8" t="s">
        <v>580</v>
      </c>
      <c r="G22" s="358" t="s">
        <v>583</v>
      </c>
      <c r="H22" s="433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5" t="s">
        <v>159</v>
      </c>
      <c r="C23" s="326" t="s">
        <v>160</v>
      </c>
      <c r="D23" s="326" t="s">
        <v>389</v>
      </c>
      <c r="E23" s="327" t="s">
        <v>390</v>
      </c>
      <c r="F23" s="358" t="s">
        <v>334</v>
      </c>
      <c r="G23" s="358" t="s">
        <v>258</v>
      </c>
      <c r="H23" s="433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8" t="s">
        <v>492</v>
      </c>
      <c r="C24" s="221" t="s">
        <v>493</v>
      </c>
      <c r="D24" s="329" t="s">
        <v>43</v>
      </c>
      <c r="E24" s="108" t="s">
        <v>494</v>
      </c>
      <c r="F24" s="358" t="s">
        <v>399</v>
      </c>
      <c r="G24" s="358" t="s">
        <v>237</v>
      </c>
      <c r="H24" s="433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8" t="s">
        <v>163</v>
      </c>
      <c r="C25" s="221" t="s">
        <v>164</v>
      </c>
      <c r="D25" s="329" t="s">
        <v>44</v>
      </c>
      <c r="E25" s="108" t="s">
        <v>391</v>
      </c>
      <c r="F25" s="356" t="s">
        <v>325</v>
      </c>
      <c r="G25" s="425" t="s">
        <v>259</v>
      </c>
      <c r="H25" s="433">
        <f t="shared" si="0"/>
        <v>20000</v>
      </c>
      <c r="I25" s="223">
        <v>20000</v>
      </c>
      <c r="J25" s="195"/>
      <c r="K25" s="230"/>
      <c r="Q25" s="428"/>
    </row>
    <row r="26" spans="1:11" s="170" customFormat="1" ht="160.5" customHeight="1">
      <c r="A26" s="164"/>
      <c r="B26" s="328" t="s">
        <v>167</v>
      </c>
      <c r="C26" s="98" t="s">
        <v>168</v>
      </c>
      <c r="D26" s="98" t="s">
        <v>45</v>
      </c>
      <c r="E26" s="331" t="s">
        <v>169</v>
      </c>
      <c r="F26" s="356" t="s">
        <v>110</v>
      </c>
      <c r="G26" s="356" t="s">
        <v>111</v>
      </c>
      <c r="H26" s="433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8" t="s">
        <v>232</v>
      </c>
      <c r="G27" s="358" t="s">
        <v>233</v>
      </c>
      <c r="H27" s="433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5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7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59" t="s">
        <v>397</v>
      </c>
      <c r="G30" s="359" t="s">
        <v>234</v>
      </c>
      <c r="H30" s="436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0" t="s">
        <v>261</v>
      </c>
      <c r="G31" s="426" t="s">
        <v>235</v>
      </c>
      <c r="H31" s="436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0" t="s">
        <v>261</v>
      </c>
      <c r="G32" s="360" t="s">
        <v>260</v>
      </c>
      <c r="H32" s="436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1" t="s">
        <v>340</v>
      </c>
      <c r="G33" s="360" t="s">
        <v>262</v>
      </c>
      <c r="H33" s="441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0" t="s">
        <v>581</v>
      </c>
      <c r="G34" s="361" t="s">
        <v>582</v>
      </c>
      <c r="H34" s="532">
        <f t="shared" si="1"/>
        <v>111500</v>
      </c>
      <c r="I34" s="554">
        <v>111500</v>
      </c>
      <c r="J34" s="554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9" t="s">
        <v>55</v>
      </c>
      <c r="F35" s="362" t="s">
        <v>339</v>
      </c>
      <c r="G35" s="362" t="s">
        <v>263</v>
      </c>
      <c r="H35" s="436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10" t="s">
        <v>56</v>
      </c>
      <c r="C36" s="310" t="s">
        <v>344</v>
      </c>
      <c r="D36" s="310" t="s">
        <v>189</v>
      </c>
      <c r="E36" s="311" t="s">
        <v>412</v>
      </c>
      <c r="F36" s="361" t="s">
        <v>340</v>
      </c>
      <c r="G36" s="361" t="s">
        <v>262</v>
      </c>
      <c r="H36" s="436">
        <f t="shared" si="1"/>
        <v>60000</v>
      </c>
      <c r="I36" s="340">
        <v>60000</v>
      </c>
      <c r="J36" s="340"/>
      <c r="K36" s="279"/>
    </row>
    <row r="37" spans="1:11" ht="79.5" customHeight="1">
      <c r="A37" s="159"/>
      <c r="B37" s="335" t="s">
        <v>395</v>
      </c>
      <c r="C37" s="336" t="s">
        <v>396</v>
      </c>
      <c r="D37" s="227" t="s">
        <v>188</v>
      </c>
      <c r="E37" s="537" t="s">
        <v>398</v>
      </c>
      <c r="F37" s="361" t="s">
        <v>109</v>
      </c>
      <c r="G37" s="356" t="s">
        <v>553</v>
      </c>
      <c r="H37" s="436">
        <f t="shared" si="1"/>
        <v>25000</v>
      </c>
      <c r="I37" s="340">
        <v>25000</v>
      </c>
      <c r="J37" s="340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2" t="s">
        <v>400</v>
      </c>
      <c r="G38" s="362" t="s">
        <v>236</v>
      </c>
      <c r="H38" s="532">
        <f t="shared" si="1"/>
        <v>80000</v>
      </c>
      <c r="I38" s="533">
        <v>80000</v>
      </c>
      <c r="J38" s="534"/>
      <c r="K38" s="232"/>
    </row>
    <row r="39" spans="1:11" ht="147" customHeight="1" thickBot="1">
      <c r="A39" s="159"/>
      <c r="B39" s="549" t="s">
        <v>555</v>
      </c>
      <c r="C39" s="528"/>
      <c r="D39" s="528"/>
      <c r="E39" s="529"/>
      <c r="F39" s="542" t="s">
        <v>132</v>
      </c>
      <c r="G39" s="356" t="s">
        <v>133</v>
      </c>
      <c r="H39" s="441">
        <f t="shared" si="1"/>
        <v>41000</v>
      </c>
      <c r="I39" s="530">
        <v>41000</v>
      </c>
      <c r="J39" s="531"/>
      <c r="K39" s="349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8"/>
      <c r="H40" s="435">
        <f>I40+J40</f>
        <v>660600</v>
      </c>
      <c r="I40" s="439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7">
        <f>I41+J41</f>
        <v>660600</v>
      </c>
      <c r="I41" s="440">
        <f>SUM(I42:I54)</f>
        <v>660600</v>
      </c>
      <c r="J41" s="283"/>
      <c r="K41" s="284"/>
    </row>
    <row r="42" spans="2:11" s="178" customFormat="1" ht="80.25" customHeight="1">
      <c r="B42" s="442" t="s">
        <v>61</v>
      </c>
      <c r="C42" s="442" t="s">
        <v>204</v>
      </c>
      <c r="D42" s="442" t="s">
        <v>37</v>
      </c>
      <c r="E42" s="443" t="s">
        <v>206</v>
      </c>
      <c r="F42" s="356" t="s">
        <v>105</v>
      </c>
      <c r="G42" s="356" t="s">
        <v>106</v>
      </c>
      <c r="H42" s="444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2" t="s">
        <v>61</v>
      </c>
      <c r="C43" s="442" t="s">
        <v>204</v>
      </c>
      <c r="D43" s="442" t="s">
        <v>37</v>
      </c>
      <c r="E43" s="443" t="s">
        <v>206</v>
      </c>
      <c r="F43" s="358" t="s">
        <v>132</v>
      </c>
      <c r="G43" s="356" t="s">
        <v>133</v>
      </c>
      <c r="H43" s="444">
        <f>I43+J43</f>
        <v>20000</v>
      </c>
      <c r="I43" s="179">
        <v>20000</v>
      </c>
      <c r="J43" s="368"/>
      <c r="K43" s="232"/>
    </row>
    <row r="44" spans="2:11" s="178" customFormat="1" ht="80.25" customHeight="1">
      <c r="B44" s="316" t="s">
        <v>559</v>
      </c>
      <c r="C44" s="332" t="s">
        <v>326</v>
      </c>
      <c r="D44" s="98" t="s">
        <v>327</v>
      </c>
      <c r="E44" s="202" t="s">
        <v>328</v>
      </c>
      <c r="F44" s="356" t="s">
        <v>567</v>
      </c>
      <c r="G44" s="356" t="s">
        <v>585</v>
      </c>
      <c r="H44" s="444">
        <f>I44+J44</f>
        <v>30000</v>
      </c>
      <c r="I44" s="179">
        <v>30000</v>
      </c>
      <c r="J44" s="368"/>
      <c r="K44" s="237"/>
    </row>
    <row r="45" spans="2:11" s="178" customFormat="1" ht="104.25" customHeight="1">
      <c r="B45" s="312" t="s">
        <v>79</v>
      </c>
      <c r="C45" s="101" t="s">
        <v>80</v>
      </c>
      <c r="D45" s="101" t="s">
        <v>192</v>
      </c>
      <c r="E45" s="108" t="s">
        <v>81</v>
      </c>
      <c r="F45" s="341" t="s">
        <v>122</v>
      </c>
      <c r="G45" s="341" t="s">
        <v>118</v>
      </c>
      <c r="H45" s="444">
        <f aca="true" t="shared" si="2" ref="H45:H54">I45+J45</f>
        <v>10000</v>
      </c>
      <c r="I45" s="342">
        <v>10000</v>
      </c>
      <c r="J45" s="342"/>
      <c r="K45" s="232"/>
    </row>
    <row r="46" spans="2:11" s="178" customFormat="1" ht="67.5" customHeight="1" hidden="1">
      <c r="B46" s="312" t="s">
        <v>82</v>
      </c>
      <c r="C46" s="101" t="s">
        <v>83</v>
      </c>
      <c r="D46" s="101" t="s">
        <v>193</v>
      </c>
      <c r="E46" s="108" t="s">
        <v>75</v>
      </c>
      <c r="F46" s="353"/>
      <c r="G46" s="341" t="s">
        <v>119</v>
      </c>
      <c r="H46" s="444">
        <f t="shared" si="2"/>
        <v>0</v>
      </c>
      <c r="I46" s="343"/>
      <c r="J46" s="343"/>
      <c r="K46" s="232"/>
    </row>
    <row r="47" spans="2:11" s="178" customFormat="1" ht="138.75" customHeight="1">
      <c r="B47" s="314" t="s">
        <v>95</v>
      </c>
      <c r="C47" s="227" t="s">
        <v>363</v>
      </c>
      <c r="D47" s="227" t="s">
        <v>193</v>
      </c>
      <c r="E47" s="204" t="s">
        <v>432</v>
      </c>
      <c r="F47" s="356" t="s">
        <v>570</v>
      </c>
      <c r="G47" s="546" t="s">
        <v>120</v>
      </c>
      <c r="H47" s="444">
        <f t="shared" si="2"/>
        <v>50000</v>
      </c>
      <c r="I47" s="179">
        <v>50000</v>
      </c>
      <c r="J47" s="368"/>
      <c r="K47" s="232"/>
    </row>
    <row r="48" spans="2:11" s="178" customFormat="1" ht="124.5" customHeight="1">
      <c r="B48" s="314" t="s">
        <v>135</v>
      </c>
      <c r="C48" s="224" t="s">
        <v>345</v>
      </c>
      <c r="D48" s="315" t="s">
        <v>378</v>
      </c>
      <c r="E48" s="108" t="s">
        <v>134</v>
      </c>
      <c r="F48" s="357" t="s">
        <v>121</v>
      </c>
      <c r="G48" s="355" t="s">
        <v>119</v>
      </c>
      <c r="H48" s="444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0" t="s">
        <v>556</v>
      </c>
      <c r="G49" s="355" t="s">
        <v>123</v>
      </c>
      <c r="H49" s="444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6" t="s">
        <v>124</v>
      </c>
      <c r="G50" s="355" t="s">
        <v>125</v>
      </c>
      <c r="H50" s="444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1" t="s">
        <v>126</v>
      </c>
      <c r="G51" s="355" t="s">
        <v>127</v>
      </c>
      <c r="H51" s="444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1" t="s">
        <v>128</v>
      </c>
      <c r="G52" s="355" t="s">
        <v>129</v>
      </c>
      <c r="H52" s="444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3" t="s">
        <v>552</v>
      </c>
      <c r="G53" s="355" t="s">
        <v>551</v>
      </c>
      <c r="H53" s="444">
        <f t="shared" si="2"/>
        <v>3000</v>
      </c>
      <c r="I53" s="230">
        <v>3000</v>
      </c>
      <c r="J53" s="230"/>
      <c r="K53" s="344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3" t="s">
        <v>130</v>
      </c>
      <c r="G54" s="355" t="s">
        <v>131</v>
      </c>
      <c r="H54" s="444">
        <f t="shared" si="2"/>
        <v>110000</v>
      </c>
      <c r="I54" s="230">
        <v>110000</v>
      </c>
      <c r="J54" s="230"/>
      <c r="K54" s="344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5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7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2" t="s">
        <v>568</v>
      </c>
      <c r="C57" s="98" t="s">
        <v>204</v>
      </c>
      <c r="D57" s="98" t="s">
        <v>37</v>
      </c>
      <c r="E57" s="202" t="s">
        <v>206</v>
      </c>
      <c r="F57" s="358" t="s">
        <v>554</v>
      </c>
      <c r="G57" s="356" t="s">
        <v>133</v>
      </c>
      <c r="H57" s="547">
        <f aca="true" t="shared" si="3" ref="H57:H64">I57+J57</f>
        <v>14580</v>
      </c>
      <c r="I57" s="550">
        <v>14580</v>
      </c>
      <c r="J57" s="548"/>
      <c r="K57" s="548"/>
    </row>
    <row r="58" spans="1:11" ht="72.75" customHeight="1">
      <c r="A58" s="159"/>
      <c r="B58" s="318">
        <v>1014082</v>
      </c>
      <c r="C58" s="224" t="s">
        <v>144</v>
      </c>
      <c r="D58" s="224" t="s">
        <v>433</v>
      </c>
      <c r="E58" s="352" t="s">
        <v>146</v>
      </c>
      <c r="F58" s="360" t="s">
        <v>109</v>
      </c>
      <c r="G58" s="356" t="s">
        <v>553</v>
      </c>
      <c r="H58" s="547">
        <f t="shared" si="3"/>
        <v>24220</v>
      </c>
      <c r="I58" s="548">
        <v>24220</v>
      </c>
      <c r="J58" s="548"/>
      <c r="K58" s="548"/>
    </row>
    <row r="59" spans="1:11" ht="75">
      <c r="A59" s="159"/>
      <c r="B59" s="318">
        <v>1014082</v>
      </c>
      <c r="C59" s="224" t="s">
        <v>144</v>
      </c>
      <c r="D59" s="224" t="s">
        <v>433</v>
      </c>
      <c r="E59" s="352" t="s">
        <v>146</v>
      </c>
      <c r="F59" s="546" t="s">
        <v>428</v>
      </c>
      <c r="G59" s="546" t="s">
        <v>225</v>
      </c>
      <c r="H59" s="547">
        <f t="shared" si="3"/>
        <v>83280</v>
      </c>
      <c r="I59" s="343">
        <v>83280</v>
      </c>
      <c r="J59" s="343"/>
      <c r="K59" s="232"/>
    </row>
    <row r="60" spans="1:11" ht="67.5" customHeight="1" thickBot="1">
      <c r="A60" s="159"/>
      <c r="B60" s="318">
        <v>1014082</v>
      </c>
      <c r="C60" s="224" t="s">
        <v>144</v>
      </c>
      <c r="D60" s="224" t="s">
        <v>433</v>
      </c>
      <c r="E60" s="352" t="s">
        <v>146</v>
      </c>
      <c r="F60" s="354" t="s">
        <v>116</v>
      </c>
      <c r="G60" s="354" t="s">
        <v>117</v>
      </c>
      <c r="H60" s="446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4" t="s">
        <v>132</v>
      </c>
      <c r="G63" s="535" t="s">
        <v>133</v>
      </c>
      <c r="H63" s="545">
        <f t="shared" si="3"/>
        <v>15000</v>
      </c>
      <c r="I63" s="342">
        <v>15000</v>
      </c>
      <c r="J63" s="348"/>
      <c r="K63" s="349"/>
    </row>
    <row r="64" spans="1:11" ht="28.5" customHeight="1" thickBot="1">
      <c r="A64" s="159"/>
      <c r="B64" s="285"/>
      <c r="C64" s="286"/>
      <c r="D64" s="287"/>
      <c r="E64" s="288" t="s">
        <v>311</v>
      </c>
      <c r="F64" s="536"/>
      <c r="G64" s="288"/>
      <c r="H64" s="447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0" t="s">
        <v>28</v>
      </c>
      <c r="F66" s="158"/>
      <c r="G66" s="158"/>
      <c r="H66" s="158"/>
      <c r="I66" s="184"/>
      <c r="J66" s="351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4" sqref="D4:D5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702" t="s">
        <v>593</v>
      </c>
      <c r="E1" s="702"/>
      <c r="F1" s="702"/>
    </row>
    <row r="2" spans="2:10" ht="75" customHeight="1">
      <c r="B2" s="701" t="s">
        <v>478</v>
      </c>
      <c r="C2" s="701"/>
      <c r="D2" s="701"/>
      <c r="J2" s="161"/>
    </row>
    <row r="3" spans="2:16" ht="16.5" customHeight="1" thickBot="1">
      <c r="B3" s="551">
        <v>25539000000</v>
      </c>
      <c r="C3" s="162"/>
      <c r="D3" s="413"/>
      <c r="P3" s="234"/>
    </row>
    <row r="4" spans="2:4" ht="92.25" customHeight="1">
      <c r="B4" s="676" t="s">
        <v>482</v>
      </c>
      <c r="C4" s="676" t="s">
        <v>238</v>
      </c>
      <c r="D4" s="691" t="s">
        <v>239</v>
      </c>
    </row>
    <row r="5" spans="2:4" ht="35.25" customHeight="1" thickBot="1">
      <c r="B5" s="678"/>
      <c r="C5" s="678"/>
      <c r="D5" s="692"/>
    </row>
    <row r="6" spans="1:4" s="170" customFormat="1" ht="15.75">
      <c r="A6" s="164"/>
      <c r="B6" s="165">
        <v>1</v>
      </c>
      <c r="C6" s="165">
        <v>2</v>
      </c>
      <c r="D6" s="485">
        <v>3</v>
      </c>
    </row>
    <row r="7" spans="1:4" s="170" customFormat="1" ht="75.75" customHeight="1">
      <c r="A7" s="164"/>
      <c r="B7" s="489" t="s">
        <v>264</v>
      </c>
      <c r="C7" s="500" t="s">
        <v>240</v>
      </c>
      <c r="D7" s="494" t="s">
        <v>271</v>
      </c>
    </row>
    <row r="8" spans="1:4" s="170" customFormat="1" ht="84.75" customHeight="1">
      <c r="A8" s="164"/>
      <c r="B8" s="488" t="s">
        <v>265</v>
      </c>
      <c r="C8" s="332" t="s">
        <v>456</v>
      </c>
      <c r="D8" s="487" t="s">
        <v>35</v>
      </c>
    </row>
    <row r="9" spans="1:4" s="170" customFormat="1" ht="69.75" customHeight="1">
      <c r="A9" s="164"/>
      <c r="B9" s="489" t="s">
        <v>266</v>
      </c>
      <c r="C9" s="449" t="s">
        <v>279</v>
      </c>
      <c r="D9" s="698" t="s">
        <v>281</v>
      </c>
    </row>
    <row r="10" spans="1:4" s="170" customFormat="1" ht="56.25" customHeight="1" hidden="1">
      <c r="A10" s="164"/>
      <c r="B10" s="486"/>
      <c r="C10" s="216"/>
      <c r="D10" s="699"/>
    </row>
    <row r="11" spans="1:4" s="170" customFormat="1" ht="39.75" customHeight="1">
      <c r="A11" s="164"/>
      <c r="B11" s="489" t="s">
        <v>267</v>
      </c>
      <c r="C11" s="224" t="s">
        <v>3</v>
      </c>
      <c r="D11" s="699"/>
    </row>
    <row r="12" spans="1:4" s="170" customFormat="1" ht="96.75" customHeight="1">
      <c r="A12" s="164"/>
      <c r="B12" s="489" t="s">
        <v>268</v>
      </c>
      <c r="C12" s="224" t="s">
        <v>241</v>
      </c>
      <c r="D12" s="699"/>
    </row>
    <row r="13" spans="1:4" s="170" customFormat="1" ht="95.25" customHeight="1" hidden="1">
      <c r="A13" s="164"/>
      <c r="B13" s="491" t="s">
        <v>173</v>
      </c>
      <c r="C13" s="224" t="s">
        <v>174</v>
      </c>
      <c r="D13" s="699"/>
    </row>
    <row r="14" spans="1:4" s="170" customFormat="1" ht="95.25" customHeight="1">
      <c r="A14" s="164"/>
      <c r="B14" s="489" t="s">
        <v>269</v>
      </c>
      <c r="C14" s="450" t="s">
        <v>280</v>
      </c>
      <c r="D14" s="700"/>
    </row>
    <row r="15" spans="1:4" s="170" customFormat="1" ht="95.25" customHeight="1">
      <c r="A15" s="164"/>
      <c r="B15" s="489" t="s">
        <v>270</v>
      </c>
      <c r="C15" s="450" t="s">
        <v>252</v>
      </c>
      <c r="D15" s="490" t="s">
        <v>35</v>
      </c>
    </row>
    <row r="16" spans="1:4" s="170" customFormat="1" ht="65.25" customHeight="1">
      <c r="A16" s="164"/>
      <c r="B16" s="492" t="s">
        <v>272</v>
      </c>
      <c r="C16" s="326" t="s">
        <v>253</v>
      </c>
      <c r="D16" s="490" t="s">
        <v>35</v>
      </c>
    </row>
    <row r="17" spans="1:4" s="170" customFormat="1" ht="74.25" customHeight="1" thickBot="1">
      <c r="A17" s="164"/>
      <c r="B17" s="493" t="s">
        <v>273</v>
      </c>
      <c r="C17" s="221" t="s">
        <v>254</v>
      </c>
      <c r="D17" s="490" t="s">
        <v>283</v>
      </c>
    </row>
    <row r="18" spans="1:10" s="170" customFormat="1" ht="183" customHeight="1" thickBot="1">
      <c r="A18" s="164"/>
      <c r="B18" s="493" t="s">
        <v>274</v>
      </c>
      <c r="C18" s="451" t="s">
        <v>282</v>
      </c>
      <c r="D18" s="494" t="s">
        <v>284</v>
      </c>
      <c r="J18" s="428"/>
    </row>
    <row r="19" spans="1:4" s="170" customFormat="1" ht="135" customHeight="1">
      <c r="A19" s="164"/>
      <c r="B19" s="493" t="s">
        <v>275</v>
      </c>
      <c r="C19" s="452" t="s">
        <v>255</v>
      </c>
      <c r="D19" s="494" t="s">
        <v>285</v>
      </c>
    </row>
    <row r="20" spans="2:4" s="174" customFormat="1" ht="115.5" customHeight="1">
      <c r="B20" s="495" t="s">
        <v>276</v>
      </c>
      <c r="C20" s="98" t="s">
        <v>448</v>
      </c>
      <c r="D20" s="490" t="s">
        <v>286</v>
      </c>
    </row>
    <row r="21" spans="2:4" s="175" customFormat="1" ht="87" customHeight="1">
      <c r="B21" s="491" t="s">
        <v>277</v>
      </c>
      <c r="C21" s="224" t="s">
        <v>256</v>
      </c>
      <c r="D21" s="496" t="s">
        <v>35</v>
      </c>
    </row>
    <row r="22" spans="1:4" ht="86.25" customHeight="1" thickBot="1">
      <c r="A22" s="159"/>
      <c r="B22" s="497" t="s">
        <v>278</v>
      </c>
      <c r="C22" s="498" t="s">
        <v>257</v>
      </c>
      <c r="D22" s="499" t="s">
        <v>285</v>
      </c>
    </row>
    <row r="23" spans="2:4" s="456" customFormat="1" ht="56.25" customHeight="1">
      <c r="B23" s="457"/>
      <c r="C23" s="350" t="s">
        <v>28</v>
      </c>
      <c r="D23" s="472" t="s">
        <v>431</v>
      </c>
    </row>
    <row r="24" spans="2:4" s="456" customFormat="1" ht="101.25" customHeight="1">
      <c r="B24" s="457"/>
      <c r="C24" s="457"/>
      <c r="D24" s="472"/>
    </row>
    <row r="25" spans="2:4" s="456" customFormat="1" ht="81.75" customHeight="1">
      <c r="B25" s="459"/>
      <c r="C25" s="457"/>
      <c r="D25" s="460"/>
    </row>
    <row r="26" spans="2:4" s="456" customFormat="1" ht="100.5" customHeight="1">
      <c r="B26" s="461"/>
      <c r="C26" s="461"/>
      <c r="D26" s="458"/>
    </row>
    <row r="27" spans="2:4" s="456" customFormat="1" ht="72" customHeight="1">
      <c r="B27" s="457"/>
      <c r="C27" s="457"/>
      <c r="D27" s="460"/>
    </row>
    <row r="28" spans="2:4" s="462" customFormat="1" ht="80.25" customHeight="1">
      <c r="B28" s="463"/>
      <c r="C28" s="463"/>
      <c r="D28" s="464"/>
    </row>
    <row r="29" spans="2:4" s="462" customFormat="1" ht="77.25" customHeight="1">
      <c r="B29" s="465"/>
      <c r="C29" s="466"/>
      <c r="D29" s="467"/>
    </row>
    <row r="30" spans="2:4" s="462" customFormat="1" ht="67.5" customHeight="1" hidden="1">
      <c r="B30" s="465"/>
      <c r="C30" s="466"/>
      <c r="D30" s="468"/>
    </row>
    <row r="31" spans="2:4" s="462" customFormat="1" ht="84" customHeight="1">
      <c r="B31" s="469"/>
      <c r="C31" s="459"/>
      <c r="D31" s="464"/>
    </row>
    <row r="32" spans="2:4" s="462" customFormat="1" ht="124.5" customHeight="1">
      <c r="B32" s="469"/>
      <c r="C32" s="457"/>
      <c r="D32" s="464"/>
    </row>
    <row r="33" spans="2:4" s="462" customFormat="1" ht="96.75" customHeight="1">
      <c r="B33" s="463"/>
      <c r="C33" s="463"/>
      <c r="D33" s="458"/>
    </row>
    <row r="34" spans="2:4" s="462" customFormat="1" ht="74.25" customHeight="1">
      <c r="B34" s="463"/>
      <c r="C34" s="463"/>
      <c r="D34" s="464"/>
    </row>
    <row r="35" spans="2:4" s="456" customFormat="1" ht="123" customHeight="1">
      <c r="B35" s="463"/>
      <c r="C35" s="463"/>
      <c r="D35" s="470"/>
    </row>
    <row r="36" spans="2:4" s="456" customFormat="1" ht="62.25" customHeight="1">
      <c r="B36" s="463"/>
      <c r="C36" s="463"/>
      <c r="D36" s="470"/>
    </row>
    <row r="37" spans="2:4" s="456" customFormat="1" ht="18.75">
      <c r="B37" s="463"/>
      <c r="C37" s="463"/>
      <c r="D37" s="470"/>
    </row>
    <row r="38" spans="2:4" s="456" customFormat="1" ht="18.75">
      <c r="B38" s="471"/>
      <c r="C38" s="457"/>
      <c r="D38" s="467"/>
    </row>
    <row r="39" spans="2:4" s="456" customFormat="1" ht="18.75">
      <c r="B39" s="471"/>
      <c r="C39" s="457"/>
      <c r="D39" s="467"/>
    </row>
    <row r="40" spans="1:4" ht="20.25" hidden="1">
      <c r="A40" s="159"/>
      <c r="B40" s="453" t="s">
        <v>429</v>
      </c>
      <c r="C40" s="454"/>
      <c r="D40" s="455"/>
    </row>
    <row r="41" spans="1:4" ht="21" hidden="1" thickBot="1">
      <c r="A41" s="159"/>
      <c r="B41" s="345" t="s">
        <v>430</v>
      </c>
      <c r="C41" s="346"/>
      <c r="D41" s="262"/>
    </row>
    <row r="42" spans="1:4" ht="19.5" hidden="1" thickBot="1">
      <c r="A42" s="159"/>
      <c r="B42" s="347"/>
      <c r="C42" s="347"/>
      <c r="D42" s="341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4" t="s">
        <v>594</v>
      </c>
    </row>
    <row r="2" spans="2:13" ht="75" customHeight="1">
      <c r="B2" s="686" t="s">
        <v>479</v>
      </c>
      <c r="C2" s="686"/>
      <c r="D2" s="686"/>
      <c r="E2" s="686"/>
      <c r="F2" s="686"/>
      <c r="G2" s="686"/>
      <c r="M2" s="161"/>
    </row>
    <row r="3" spans="3:19" ht="21" customHeight="1" thickBot="1">
      <c r="C3" s="162">
        <v>25539000000</v>
      </c>
      <c r="D3" s="162"/>
      <c r="E3" s="688"/>
      <c r="F3" s="688"/>
      <c r="G3" s="688"/>
      <c r="S3" s="234"/>
    </row>
    <row r="4" spans="2:7" ht="92.25" customHeight="1">
      <c r="B4" s="676" t="s">
        <v>230</v>
      </c>
      <c r="C4" s="676" t="s">
        <v>220</v>
      </c>
      <c r="D4" s="676" t="s">
        <v>231</v>
      </c>
      <c r="E4" s="684" t="s">
        <v>219</v>
      </c>
      <c r="F4" s="691" t="s">
        <v>47</v>
      </c>
      <c r="G4" s="695" t="s">
        <v>435</v>
      </c>
    </row>
    <row r="5" spans="2:7" ht="35.25" customHeight="1" thickBot="1">
      <c r="B5" s="678"/>
      <c r="C5" s="678"/>
      <c r="D5" s="678"/>
      <c r="E5" s="685"/>
      <c r="F5" s="692"/>
      <c r="G5" s="696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5" t="s">
        <v>395</v>
      </c>
      <c r="C9" s="336" t="s">
        <v>396</v>
      </c>
      <c r="D9" s="227" t="s">
        <v>188</v>
      </c>
      <c r="E9" s="537" t="s">
        <v>398</v>
      </c>
      <c r="F9" s="356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8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8">
        <f>G12</f>
        <v>24220</v>
      </c>
    </row>
    <row r="12" spans="1:7" s="170" customFormat="1" ht="72.75" customHeight="1" thickBot="1">
      <c r="A12" s="164"/>
      <c r="B12" s="318">
        <v>1014082</v>
      </c>
      <c r="C12" s="224" t="s">
        <v>144</v>
      </c>
      <c r="D12" s="224" t="s">
        <v>433</v>
      </c>
      <c r="E12" s="352" t="s">
        <v>146</v>
      </c>
      <c r="F12" s="356" t="s">
        <v>549</v>
      </c>
      <c r="G12" s="539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0" t="s">
        <v>28</v>
      </c>
      <c r="F15" s="158"/>
      <c r="G15" s="351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2020-10-20T12:11:44Z</cp:lastPrinted>
  <dcterms:created xsi:type="dcterms:W3CDTF">2004-10-20T08:35:41Z</dcterms:created>
  <dcterms:modified xsi:type="dcterms:W3CDTF">2020-10-20T12:13:08Z</dcterms:modified>
  <cp:category/>
  <cp:version/>
  <cp:contentType/>
  <cp:contentStatus/>
</cp:coreProperties>
</file>